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-Z2\Desktop\Podpis i uprawnienia\Parking ul. Kosciuszki Nowa Deba v2\22. PRZEDMIAR\02. ETAPY\02. Branża Drogowa\"/>
    </mc:Choice>
  </mc:AlternateContent>
  <xr:revisionPtr revIDLastSave="0" documentId="13_ncr:1_{DC63399F-6CCA-4ED7-AE5F-247DE0788EBF}" xr6:coauthVersionLast="47" xr6:coauthVersionMax="47" xr10:uidLastSave="{00000000-0000-0000-0000-000000000000}"/>
  <bookViews>
    <workbookView xWindow="28680" yWindow="1065" windowWidth="29040" windowHeight="17520" tabRatio="779" xr2:uid="{00000000-000D-0000-FFFF-FFFF00000000}"/>
  </bookViews>
  <sheets>
    <sheet name="Kosztorys inwestorski" sheetId="37" r:id="rId1"/>
    <sheet name="A3.KO" sheetId="35" state="hidden" r:id="rId2"/>
    <sheet name="A3.Tabela SC KO" sheetId="33" state="hidden" r:id="rId3"/>
    <sheet name="A3.KI POMOC" sheetId="34" state="hidden" r:id="rId4"/>
  </sheets>
  <definedNames>
    <definedName name="_xlnm._FilterDatabase" localSheetId="0" hidden="1">'Kosztorys inwestorski'!$A$3:$F$117</definedName>
    <definedName name="_xlnm.Print_Area" localSheetId="0">'Kosztorys inwestorski'!$A$1:$F$127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6" i="37" l="1"/>
  <c r="E116" i="37"/>
  <c r="E108" i="37"/>
  <c r="E106" i="37"/>
  <c r="E110" i="37"/>
  <c r="E81" i="37" l="1"/>
  <c r="E57" i="37"/>
  <c r="E45" i="37" l="1"/>
  <c r="E38" i="37"/>
  <c r="E35" i="37"/>
  <c r="E6" i="37"/>
  <c r="E61" i="37"/>
  <c r="E42" i="37" l="1"/>
  <c r="E49" i="37"/>
  <c r="E68" i="37"/>
  <c r="E66" i="37"/>
  <c r="E72" i="37"/>
  <c r="F109" i="37"/>
  <c r="E104" i="37"/>
  <c r="F127" i="37"/>
  <c r="F64" i="37"/>
  <c r="F123" i="37"/>
  <c r="E86" i="37" l="1"/>
  <c r="E52" i="37"/>
  <c r="F121" i="37"/>
  <c r="F111" i="37"/>
  <c r="F107" i="37"/>
  <c r="F99" i="37"/>
  <c r="F101" i="37"/>
  <c r="F84" i="37" l="1"/>
  <c r="F79" i="37"/>
  <c r="F69" i="37" l="1"/>
  <c r="F62" i="37"/>
  <c r="F60" i="37"/>
  <c r="F48" i="37"/>
  <c r="F50" i="37"/>
  <c r="F14" i="37"/>
  <c r="F12" i="37"/>
  <c r="F26" i="37"/>
  <c r="F28" i="37"/>
  <c r="F32" i="37"/>
  <c r="F16" i="37" l="1"/>
  <c r="F10" i="37"/>
  <c r="F39" i="37" l="1"/>
  <c r="F97" i="37" l="1"/>
  <c r="F76" i="37" l="1"/>
  <c r="F24" i="37"/>
  <c r="F7" i="37" l="1"/>
  <c r="F82" i="37" l="1"/>
  <c r="F117" i="37" l="1"/>
  <c r="F114" i="37"/>
  <c r="F105" i="37"/>
  <c r="F95" i="37"/>
  <c r="F91" i="37"/>
  <c r="F87" i="37"/>
  <c r="F73" i="37"/>
  <c r="F67" i="37"/>
  <c r="F46" i="37"/>
  <c r="F55" i="37"/>
  <c r="F53" i="37"/>
  <c r="F43" i="37"/>
  <c r="F36" i="37"/>
  <c r="F30" i="37"/>
  <c r="F22" i="37"/>
  <c r="F19" i="37"/>
  <c r="F58" i="37" l="1"/>
  <c r="E146" i="34" l="1"/>
  <c r="G146" i="34" s="1"/>
  <c r="E6" i="34"/>
  <c r="G6" i="34" s="1"/>
  <c r="E8" i="35"/>
  <c r="E133" i="34"/>
  <c r="G133" i="34" s="1"/>
  <c r="E194" i="34"/>
  <c r="G194" i="34" s="1"/>
  <c r="E81" i="35"/>
  <c r="E51" i="34"/>
  <c r="G51" i="34" s="1"/>
  <c r="G57" i="34" s="1"/>
  <c r="E54" i="34"/>
  <c r="G54" i="34" s="1"/>
  <c r="E68" i="35"/>
  <c r="E173" i="34"/>
  <c r="G173" i="34" s="1"/>
  <c r="E195" i="35"/>
  <c r="E117" i="35"/>
  <c r="E156" i="35"/>
  <c r="E162" i="35"/>
  <c r="E87" i="35"/>
  <c r="E89" i="35"/>
  <c r="E40" i="35"/>
  <c r="D209" i="35"/>
  <c r="D208" i="35"/>
  <c r="D205" i="35"/>
  <c r="D203" i="35"/>
  <c r="D198" i="35"/>
  <c r="D195" i="35"/>
  <c r="D194" i="35"/>
  <c r="D191" i="35"/>
  <c r="D190" i="35"/>
  <c r="D188" i="35"/>
  <c r="D186" i="35"/>
  <c r="D185" i="35"/>
  <c r="D182" i="35"/>
  <c r="D179" i="35"/>
  <c r="D178" i="35"/>
  <c r="D176" i="35"/>
  <c r="D173" i="35"/>
  <c r="D170" i="35"/>
  <c r="D167" i="35"/>
  <c r="D162" i="35"/>
  <c r="D159" i="35"/>
  <c r="D156" i="35"/>
  <c r="D153" i="35"/>
  <c r="D151" i="35"/>
  <c r="D149" i="35"/>
  <c r="D146" i="35"/>
  <c r="D141" i="35"/>
  <c r="D140" i="35"/>
  <c r="D137" i="35"/>
  <c r="D135" i="35"/>
  <c r="D133" i="35"/>
  <c r="D131" i="35"/>
  <c r="D126" i="35"/>
  <c r="D123" i="35"/>
  <c r="D120" i="35"/>
  <c r="D117" i="35"/>
  <c r="D112" i="35"/>
  <c r="D107" i="35"/>
  <c r="D105" i="35"/>
  <c r="D103" i="35"/>
  <c r="D98" i="35"/>
  <c r="D96" i="35"/>
  <c r="D94" i="35"/>
  <c r="D89" i="35"/>
  <c r="D87" i="35"/>
  <c r="D85" i="35"/>
  <c r="D83" i="35"/>
  <c r="D81" i="35"/>
  <c r="D76" i="35"/>
  <c r="D73" i="35"/>
  <c r="D68" i="35"/>
  <c r="D63" i="35"/>
  <c r="D61" i="35"/>
  <c r="D56" i="35"/>
  <c r="D54" i="35"/>
  <c r="D51" i="35"/>
  <c r="D46" i="35"/>
  <c r="D43" i="35"/>
  <c r="D40" i="35"/>
  <c r="D39" i="35"/>
  <c r="D36" i="35"/>
  <c r="D34" i="35"/>
  <c r="D32" i="35"/>
  <c r="D30" i="35"/>
  <c r="D27" i="35"/>
  <c r="D24" i="35"/>
  <c r="D19" i="35"/>
  <c r="D16" i="35"/>
  <c r="D11" i="35"/>
  <c r="D8" i="35"/>
  <c r="D6" i="35"/>
  <c r="E40" i="34"/>
  <c r="G40" i="34" s="1"/>
  <c r="E87" i="34"/>
  <c r="G87" i="34" s="1"/>
  <c r="E89" i="34"/>
  <c r="G89" i="34" s="1"/>
  <c r="E105" i="34"/>
  <c r="G105" i="34" s="1"/>
  <c r="E117" i="34"/>
  <c r="G117" i="34" s="1"/>
  <c r="G127" i="34" s="1"/>
  <c r="E156" i="34"/>
  <c r="G156" i="34" s="1"/>
  <c r="E162" i="34"/>
  <c r="G162" i="34" s="1"/>
  <c r="D209" i="34"/>
  <c r="D208" i="34"/>
  <c r="D205" i="34"/>
  <c r="D203" i="34"/>
  <c r="D198" i="34"/>
  <c r="D195" i="34"/>
  <c r="D194" i="34"/>
  <c r="D191" i="34"/>
  <c r="D190" i="34"/>
  <c r="D188" i="34"/>
  <c r="D186" i="34"/>
  <c r="D185" i="34"/>
  <c r="D182" i="34"/>
  <c r="D179" i="34"/>
  <c r="D178" i="34"/>
  <c r="D176" i="34"/>
  <c r="D173" i="34"/>
  <c r="D170" i="34"/>
  <c r="D167" i="34"/>
  <c r="D162" i="34"/>
  <c r="D159" i="34"/>
  <c r="D156" i="34"/>
  <c r="D153" i="34"/>
  <c r="D151" i="34"/>
  <c r="D149" i="34"/>
  <c r="D146" i="34"/>
  <c r="D141" i="34"/>
  <c r="D140" i="34"/>
  <c r="D137" i="34"/>
  <c r="D135" i="34"/>
  <c r="D133" i="34"/>
  <c r="D131" i="34"/>
  <c r="D126" i="34"/>
  <c r="D123" i="34"/>
  <c r="D120" i="34"/>
  <c r="D117" i="34"/>
  <c r="D112" i="34"/>
  <c r="D107" i="34"/>
  <c r="D105" i="34"/>
  <c r="D103" i="34"/>
  <c r="D98" i="34"/>
  <c r="D96" i="34"/>
  <c r="D94" i="34"/>
  <c r="D89" i="34"/>
  <c r="D87" i="34"/>
  <c r="D85" i="34"/>
  <c r="D83" i="34"/>
  <c r="D81" i="34"/>
  <c r="D76" i="34"/>
  <c r="D73" i="34"/>
  <c r="D68" i="34"/>
  <c r="D63" i="34"/>
  <c r="D61" i="34"/>
  <c r="D56" i="34"/>
  <c r="D54" i="34"/>
  <c r="D51" i="34"/>
  <c r="D46" i="34"/>
  <c r="D43" i="34"/>
  <c r="D40" i="34"/>
  <c r="D39" i="34"/>
  <c r="D36" i="34"/>
  <c r="D34" i="34"/>
  <c r="D32" i="34"/>
  <c r="D30" i="34"/>
  <c r="D27" i="34"/>
  <c r="D24" i="34"/>
  <c r="D19" i="34"/>
  <c r="D16" i="34"/>
  <c r="D11" i="34"/>
  <c r="D8" i="34"/>
  <c r="D6" i="34"/>
  <c r="B18" i="33"/>
  <c r="B5" i="33"/>
  <c r="B6" i="33"/>
  <c r="B7" i="33"/>
  <c r="B8" i="33"/>
  <c r="B9" i="33"/>
  <c r="B10" i="33"/>
  <c r="B11" i="33"/>
  <c r="B12" i="33"/>
  <c r="B13" i="33"/>
  <c r="B14" i="33"/>
  <c r="B15" i="33"/>
  <c r="B16" i="33"/>
  <c r="B17" i="33"/>
  <c r="B4" i="33"/>
  <c r="B3" i="33"/>
  <c r="E105" i="35"/>
  <c r="E186" i="34"/>
  <c r="G186" i="34" s="1"/>
  <c r="E170" i="34"/>
  <c r="G170" i="34" s="1"/>
  <c r="E170" i="35"/>
  <c r="E112" i="34"/>
  <c r="G112" i="34" s="1"/>
  <c r="G113" i="34" s="1"/>
  <c r="E112" i="35"/>
  <c r="E103" i="34"/>
  <c r="G103" i="34" s="1"/>
  <c r="G108" i="34" s="1"/>
  <c r="E179" i="34"/>
  <c r="G179" i="34" s="1"/>
  <c r="E179" i="35"/>
  <c r="E96" i="34"/>
  <c r="G96" i="34" s="1"/>
  <c r="E96" i="35"/>
  <c r="E176" i="34"/>
  <c r="G176" i="34" s="1"/>
  <c r="E76" i="34"/>
  <c r="G76" i="34" s="1"/>
  <c r="E76" i="35"/>
  <c r="E186" i="35"/>
  <c r="E167" i="35"/>
  <c r="E167" i="34"/>
  <c r="G167" i="34" s="1"/>
  <c r="G199" i="34" s="1"/>
  <c r="E203" i="34"/>
  <c r="G203" i="34" s="1"/>
  <c r="G210" i="34" s="1"/>
  <c r="E151" i="34"/>
  <c r="G151" i="34" s="1"/>
  <c r="E135" i="34"/>
  <c r="G135" i="34" s="1"/>
  <c r="E94" i="34"/>
  <c r="G94" i="34" s="1"/>
  <c r="G99" i="34" s="1"/>
  <c r="E81" i="34"/>
  <c r="G81" i="34" s="1"/>
  <c r="G90" i="34" s="1"/>
  <c r="E68" i="34"/>
  <c r="G68" i="34" s="1"/>
  <c r="G69" i="34" s="1"/>
  <c r="E46" i="34"/>
  <c r="G46" i="34" s="1"/>
  <c r="E43" i="34"/>
  <c r="G43" i="34" s="1"/>
  <c r="E39" i="34"/>
  <c r="G39" i="34" s="1"/>
  <c r="E36" i="34"/>
  <c r="G36" i="34" s="1"/>
  <c r="E32" i="34"/>
  <c r="G32" i="34" s="1"/>
  <c r="E27" i="34"/>
  <c r="G27" i="34" s="1"/>
  <c r="E98" i="34"/>
  <c r="G98" i="34" s="1"/>
  <c r="E98" i="35"/>
  <c r="E94" i="35"/>
  <c r="E185" i="34"/>
  <c r="G185" i="34" s="1"/>
  <c r="E185" i="35"/>
  <c r="E178" i="34"/>
  <c r="G178" i="34" s="1"/>
  <c r="E178" i="35"/>
  <c r="E182" i="34"/>
  <c r="G182" i="34" s="1"/>
  <c r="E182" i="35"/>
  <c r="E54" i="35"/>
  <c r="E107" i="34"/>
  <c r="G107" i="34" s="1"/>
  <c r="E107" i="35"/>
  <c r="E103" i="35"/>
  <c r="E141" i="35"/>
  <c r="E126" i="35"/>
  <c r="E126" i="34"/>
  <c r="G126" i="34" s="1"/>
  <c r="E205" i="35"/>
  <c r="E205" i="34"/>
  <c r="G205" i="34" s="1"/>
  <c r="E135" i="35"/>
  <c r="E123" i="35"/>
  <c r="E123" i="34"/>
  <c r="G123" i="34" s="1"/>
  <c r="E46" i="35"/>
  <c r="E203" i="35"/>
  <c r="E120" i="34"/>
  <c r="G120" i="34" s="1"/>
  <c r="E120" i="35"/>
  <c r="E43" i="35"/>
  <c r="E140" i="35"/>
  <c r="E140" i="34"/>
  <c r="G140" i="34" s="1"/>
  <c r="E176" i="35"/>
  <c r="E141" i="34"/>
  <c r="G141" i="34" s="1"/>
  <c r="E27" i="35"/>
  <c r="E39" i="35"/>
  <c r="E173" i="35"/>
  <c r="E198" i="35"/>
  <c r="E198" i="34"/>
  <c r="G198" i="34" s="1"/>
  <c r="E83" i="35"/>
  <c r="E153" i="35"/>
  <c r="E153" i="34"/>
  <c r="G153" i="34" s="1"/>
  <c r="E85" i="34"/>
  <c r="G85" i="34" s="1"/>
  <c r="E85" i="35"/>
  <c r="E51" i="35"/>
  <c r="E83" i="34"/>
  <c r="G83" i="34" s="1"/>
  <c r="E151" i="35"/>
  <c r="E56" i="34"/>
  <c r="G56" i="34" s="1"/>
  <c r="E34" i="34"/>
  <c r="G34" i="34" s="1"/>
  <c r="E34" i="35"/>
  <c r="E24" i="34"/>
  <c r="G24" i="34" s="1"/>
  <c r="E32" i="35"/>
  <c r="E56" i="35"/>
  <c r="E30" i="35"/>
  <c r="E30" i="34"/>
  <c r="G30" i="34" s="1"/>
  <c r="E133" i="35"/>
  <c r="E36" i="35"/>
  <c r="E24" i="35"/>
  <c r="E188" i="35"/>
  <c r="E188" i="34"/>
  <c r="G188" i="34" s="1"/>
  <c r="E194" i="35"/>
  <c r="E195" i="34"/>
  <c r="G195" i="34" s="1"/>
  <c r="E159" i="34"/>
  <c r="G159" i="34" s="1"/>
  <c r="E159" i="35"/>
  <c r="E8" i="34"/>
  <c r="G8" i="34" s="1"/>
  <c r="E191" i="35"/>
  <c r="E191" i="34"/>
  <c r="G191" i="34" s="1"/>
  <c r="E190" i="34"/>
  <c r="G190" i="34" s="1"/>
  <c r="E190" i="35"/>
  <c r="E209" i="35"/>
  <c r="E209" i="34"/>
  <c r="G209" i="34" s="1"/>
  <c r="E137" i="34"/>
  <c r="G137" i="34" s="1"/>
  <c r="E137" i="35"/>
  <c r="E149" i="35"/>
  <c r="E149" i="34"/>
  <c r="G149" i="34" s="1"/>
  <c r="E131" i="34"/>
  <c r="G131" i="34" s="1"/>
  <c r="E131" i="35"/>
  <c r="E208" i="35"/>
  <c r="E208" i="34"/>
  <c r="G208" i="34" s="1"/>
  <c r="E6" i="35"/>
  <c r="G142" i="34" l="1"/>
  <c r="E146" i="35"/>
  <c r="E11" i="34"/>
  <c r="G11" i="34" s="1"/>
  <c r="G12" i="34" s="1"/>
  <c r="E11" i="35"/>
  <c r="E73" i="34"/>
  <c r="G73" i="34" s="1"/>
  <c r="G77" i="34" s="1"/>
  <c r="E73" i="35"/>
  <c r="E16" i="35"/>
  <c r="E16" i="34"/>
  <c r="G16" i="34" s="1"/>
  <c r="E19" i="34"/>
  <c r="G19" i="34" s="1"/>
  <c r="E19" i="35"/>
  <c r="E61" i="34"/>
  <c r="G61" i="34" s="1"/>
  <c r="E61" i="35"/>
  <c r="G163" i="34"/>
  <c r="G47" i="34"/>
  <c r="E63" i="35" l="1"/>
  <c r="E63" i="34"/>
  <c r="G63" i="34" s="1"/>
  <c r="G64" i="34" s="1"/>
  <c r="G20" i="34"/>
  <c r="G211" i="34" l="1"/>
</calcChain>
</file>

<file path=xl/sharedStrings.xml><?xml version="1.0" encoding="utf-8"?>
<sst xmlns="http://schemas.openxmlformats.org/spreadsheetml/2006/main" count="1764" uniqueCount="636">
  <si>
    <t>bet c30/39</t>
  </si>
  <si>
    <t>Wykonanie podbudowy z betonu asfaltowego gr. w-wy 7 cm</t>
  </si>
  <si>
    <t>A.3. BUDOWA MOSTU W KM 43+054,40</t>
  </si>
  <si>
    <t xml:space="preserve"> Wykonanie nawierzchni z betonu asfaltowego modyfikowanego - warstwa wiążąca grub. 5,5cm</t>
  </si>
  <si>
    <t>Wykonanie umocnienia brzegów i dna koryta potoku konstrukcjami kamiennymi - gabionami, opaskami kamiennymi, obmiar wg tabeli robót.</t>
  </si>
  <si>
    <t>Odtworenie trasy i punktów wysokościowych przy liniowych robotach ziemnych (drogi) w terenie równinnym.</t>
  </si>
  <si>
    <t>Wytyczenie geodezyjne obiektu mostowego jednoprzęsłowego i obsługa geodezyjna podczas budowy.</t>
  </si>
  <si>
    <t>Wykonanie wykopów mechanicznie w gruncie kat. III-IV z transportem urobku na odkład (miejsce odkąłdu zapewnia Wykonawca).</t>
  </si>
  <si>
    <t>Profilowanie i zagęszczenie podłoża pod warstwy konstrukcyjne nawierzchni wykonane mechanicznie w gruncie kat. II-IV.</t>
  </si>
  <si>
    <t>Wykonanie podsypki cementowo-piaskowej zagęszczonej mechanicznie pod rampami zejściowymi, grub. warstwy 3cm.</t>
  </si>
  <si>
    <t>Oczyszczenie warstw konstrukcyjnych ulepszonych mechanicznie.</t>
  </si>
  <si>
    <t>Oczyszczenie warstw konstrukcyjnych bitumicznych.</t>
  </si>
  <si>
    <t>Skropienie ręczne warstw konstrukcyjnych ulepszonych (podbudowy) emulsją asfaltową.</t>
  </si>
  <si>
    <t>Skropienie ręczne warstw konstrukcyjnych ulepszonych emulsją asfaltową (w-wy bitumiczne).</t>
  </si>
  <si>
    <t>Wykonanie podbudowy pod rampami zejściowymi, dojazdami do obiektu, zjazdami indywidualnymi z kruszywa łamanego stabilizowanego mechanicznie - tłucznia kamiennego, grub. warstwy po zagęszczeniu 20 cm.</t>
  </si>
  <si>
    <t>Wykonanie podbudowy pod przebudowywanym odc. drogi gminnej z kruszywa łamanego stabilizowanego mechanicznie - tłucznia kamiennego, grub. warstwy po zagęszczeniu 15 cm.</t>
  </si>
  <si>
    <t>Wykonanie na dojazdach do obiektu i dr.gminnej, mieszanki z gruntu stabilizowanego cementem o wytrzymałości Rm=2,5 MPa, która będzie wykonana w wytwórni i przywieziona na plac budowy grunt z cement, pielęgnacja ulepszonej warstwy będzie prowadzona przez posypanie piaskiem i polewanie wodą, grub. warstwy po zagęszczeniu 15 cm.</t>
  </si>
  <si>
    <t>Wykonanie w-wy wiążącej z mieszanki mineralno-asfaltowej grysowej, grub. warstwy po zagęszczeniu 6 cm (na dojazdach do obiektu + na drodze gminnej).</t>
  </si>
  <si>
    <t>Wykonanie nawierzchni z mieszanki mastyksowo-grysowej (SMA), grub. warstwy po zagęszczeniu 4 cm.</t>
  </si>
  <si>
    <t>Wykonanie nawierzchni z kostki brukowej betonowej kolorowej, grub. 8 cm na podsypce cementowo-piaskowej, spoiny wypełnione piaskiem (rampy zejściowe na dojazdach).</t>
  </si>
  <si>
    <t>Plantowanie skarp nasypów w gruncie kat. I-III, wg tab. robót ziemnych DK i DG</t>
  </si>
  <si>
    <t>Humusowanie z obsianiem trawą przy grubości warstwy ziemi urodzajnej (humusu) 10 cm (bez dowozu ziemi urodzajnej), wg tab. robót ziemnych DK i DG</t>
  </si>
  <si>
    <t>Zakup i montaż barier ochronnych stalowych jednostronnych  (na dojazdach).</t>
  </si>
  <si>
    <t>Ułożenie ścieku przykrawężnikowego z betonowej kostki brukowej, szarej o grub. 8 cm na podsypce cementowo-piaskowej, spoiny wypełnione zaprawą cementową.</t>
  </si>
  <si>
    <t>Wykonanie bitumicznego przykrycia dylatacyjnego o dopuszczalnym przemieszczeniu krawędzi do 20 mm.</t>
  </si>
  <si>
    <t>Przygotowanie powierzchni pod warstwy izolacyjne, wg rys. nr 5.4.1, 6.1.</t>
  </si>
  <si>
    <t>Zakup i wykonanie na płycie pomostu, wsporniku skrzydełka i płycie przejściowej izolacji z papy termozgrzewalnej modyfikowanej elastomerem SBS z wywinięciem jej na boki i wpuszczeniem do korytka z geomembrany, wg rys. nr 5.4.1, 6.1.</t>
  </si>
  <si>
    <t>Zakup i montaż na moście bariery ochronnej H2/W2/B wraz z zakupem i montażem kotew systemowych.</t>
  </si>
  <si>
    <t>Zakup i ułożenie ścieku przykrawężnikowego z elementów granitowych na podlewce z zapraw niskoskurczowych.</t>
  </si>
  <si>
    <t>Wykonanie drenażu z rur perforowanych PVC fi 113mm owiniętych geowłókniną układanych na geomembranie z obsypaniem żwirem i odprowadzeniem ich do projektowanych studni na kanale deszczowym, wg rys. nr 7.3.</t>
  </si>
  <si>
    <t>Schody na skarpach nasypów z elementów betonowych prefabrykowanych, szer. 0,8 m.</t>
  </si>
  <si>
    <t xml:space="preserve"> Wykonanie wykopu liniowego pod opornik betonowy 30×80cm w gruntach o normalnej wilgotności, grunt pozostawiony na odkładzie (grunt kat. I-IV).</t>
  </si>
  <si>
    <t>Wykonanie ławy oporowej z betonu bez deskowania (klasa betonu C25/30)</t>
  </si>
  <si>
    <t>Ustawienie obrzeży betonowych o wymiarach 30x8 cm na podsypce piaskowej, spoiny wypełnione zaprawą cementową (obrzeża wzdłuż ramp zejściowych i umocnień przyczółków)</t>
  </si>
  <si>
    <t>Plantowanie (obrobienie na czysto) skarp stożków w obszarze projektowanego umocnienia trylinką wklęsłą.</t>
  </si>
  <si>
    <t>Zakup i montaż wpustów typu ciężkiego d=160mm z odpływem bocznym, wg rys. nr 7.3.  oraz wpusty na dojazdach</t>
  </si>
  <si>
    <t>Wykonanie umocnienia z trylinki wklęsłej gr 12 cm stożków nasypów w zakresie umocnienia.</t>
  </si>
  <si>
    <t>Wykonanie nawierzchni z mieszanki mastyksowo - grysowej "SMA" - warstwa ścieralna grubości 4cm (na moście)</t>
  </si>
  <si>
    <t>Wykonanie nawierzchni poliuretanowo-epoksydowej grubości 6mm na kapach chodnikowych  - wg rys. nr 7.1 (na moście)</t>
  </si>
  <si>
    <t>Zdjęcie warstwy ziemi urodzajnej (humusu) wraz z jej wywiezieniem ( w gestii Wykonawcy). Przyjęto grubość w-wy humusu 15cm.</t>
  </si>
  <si>
    <t>Wykonanie nasypów mechanicznie z gruntu kat. I-IV z transportem urobku na wraz z formowaniem i zagęszczeniem nasypu (współczynnik zagęszczenia Js=1.00) i zwilżeniem w miarę potrzeby warstw zagęszczanych wodą. Zasypanie wykopów przy fundamentach podpór do poziomu projektowanego  terenu</t>
  </si>
  <si>
    <t>Wykonanie podbudowy zasadniczej z betonu asfaltowego, grub. warstwy po zagęszczeniu 7 cm (dojazdy).</t>
  </si>
  <si>
    <t xml:space="preserve">Ustawienie krawężników betonowych o wymiarach 20x30 cm na podsypce cementowo-piaskowej wraz z wykonaniem ławy z oporem, z betonu C16/20.   </t>
  </si>
  <si>
    <t>Przygotowanie i montaż zbrojenia fundamentu pod balustradę na dojazdach (poza kapą chodnikową) wg rys. 7.2</t>
  </si>
  <si>
    <t>Wykonanie ław fundamentowych balustrady na dojazdach (poza kapą chodnikową) w deskowaniu klasa betonu C25/30 - wg rys. 7.2</t>
  </si>
  <si>
    <t>Wykonanie kolektora z rur HDPE o śr. zewn. 200 mm (w skład którego wchodzą kolanka, kielichy kompensacyjne, czyszczaki, włączenia sączków, podpory stałe, podpory przesuwne oraz wszystkie inne niezbędne do wykonania kolektora elementy) z podwieszeniem do płyty pomostu, odprowadzającego wody opadowe z mostu, wg rys. nr 7.3.</t>
  </si>
  <si>
    <t>Zakup i montaż krawężników kamiennych o wym. 20x20 cm na zaprawie niskoskurczowej na moście i dojazadach, wraz ze spoinowaniem czół krawężników i przyklejeniem taśmy bitumiczno - kauczukowej w w-wie ścieralnej oraz wykonaniem i wypełnienieniem szczeliny (pomiędzy krawężnikiem i kapą chodnikową) szer. 0,5cm i gr. 2cm kitem trwaleelastycznym (krawężniki kotwione do kapy chodnikowej)</t>
  </si>
  <si>
    <t>Zakup i montaż prefabrykowanych polimerobetonowych desek gzymsowych</t>
  </si>
  <si>
    <t>Zakup i montaż balustrady aluminiowej, szczeblinkowej o wysokości h=110 cm na moście: w przęśle i na skrzydełkach oraz dojazdach - wg rys. nr 7.2.</t>
  </si>
  <si>
    <t xml:space="preserve">Zasypanie wnęk za ścianami budowli inżynieryjnych przy wys. zasypania ponad 4 m wraz z dostarczeniem ziemi i z zagęszczeniem, grunt kat. I - II.  </t>
  </si>
  <si>
    <t xml:space="preserve">Wykonanie nasypów stożków przyczółkowycb gruntem niespoistym wraz z dostarczeniem ziemi i z zagęszczeniem, grunt kat. I - II. </t>
  </si>
  <si>
    <r>
      <t>Wykonanie nawierzchni z betonu asfaltowego - warstwa wiążąca o grubości po zagęszczeniu 5.5cm</t>
    </r>
    <r>
      <rPr>
        <sz val="10"/>
        <rFont val="Tahoma"/>
        <family val="2"/>
        <charset val="238"/>
      </rPr>
      <t xml:space="preserve"> (na moście)</t>
    </r>
  </si>
  <si>
    <t>Czyszczenie strumieniowo-ścierne na sucho powierzchni kap chodnikowych wg rys. nr 7.1 (na moście)</t>
  </si>
  <si>
    <t>c25/30</t>
  </si>
  <si>
    <t>493.18 szer sch 0,6m</t>
  </si>
  <si>
    <t>BCD 2/2012 D-01.01.01.01 Lp.1</t>
  </si>
  <si>
    <t>BCD 2/2012 M-20.01.01.01 Lp.1</t>
  </si>
  <si>
    <r>
      <t>BCD 2/2012 M-20.02.01.01 Lp.7 - przeliczono na m</t>
    </r>
    <r>
      <rPr>
        <vertAlign val="superscript"/>
        <sz val="10"/>
        <rFont val="Arial"/>
        <family val="2"/>
        <charset val="238"/>
      </rPr>
      <t>2</t>
    </r>
  </si>
  <si>
    <t>BCD 2/2012 D-02.01.01.65 Lp.84</t>
  </si>
  <si>
    <t>BCD 2/2012 D-02.03.01.52 Lp.97</t>
  </si>
  <si>
    <t>BCD 2/2012 D-04.01.02.03 Lp.131</t>
  </si>
  <si>
    <t>BCD 2/2012 D-04.02.03.11 Lp.142</t>
  </si>
  <si>
    <t>BCD 2/2012 D-04.03.01.03 Lp.149</t>
  </si>
  <si>
    <t>BCD 2/2012 D-04.03.01.04 Lp.150</t>
  </si>
  <si>
    <t>BCD 2/2012 D-04.03.02.01 Lp.151</t>
  </si>
  <si>
    <t>BCD 2/2012 D-04.03.01.04 Lp.152</t>
  </si>
  <si>
    <t>BCD 2/2012 D-04.04.02.14 Lp.167</t>
  </si>
  <si>
    <t>BCD 2/2012 D-04.04.02.13 Lp.166</t>
  </si>
  <si>
    <t>BCD 2/2012 D-04.05.01.28 Lp.187</t>
  </si>
  <si>
    <t>BCD 2/2012 D-04.07.01.41 Lp.210 analogia</t>
  </si>
  <si>
    <t>BCD 2/2012 D-05.03.05.10 Lp.262</t>
  </si>
  <si>
    <t>BCD 2/2012 D-05.03.13.01 Lp.280</t>
  </si>
  <si>
    <t>BCD 2/2012 D-05.03.23.32 Lp.291</t>
  </si>
  <si>
    <t>BCD 2/2012 D-06.01.01.01 Lp.294</t>
  </si>
  <si>
    <t>BCD 2/2012 D-06.01.01.21 Lp.301</t>
  </si>
  <si>
    <t>BCD 2/2012 D-08.01.01.12 Lp.454 - analogia</t>
  </si>
  <si>
    <t>BCD 2/2012 D-08.05.05.01 Lp.495</t>
  </si>
  <si>
    <t>BCD 2/2012 M-21.20.10.69 Lp.84</t>
  </si>
  <si>
    <t>BCD 2/2012 M-21.20.01.11 Lp.78 - analogia</t>
  </si>
  <si>
    <t>BCD 2/2012 M-21.20.10.16 Lp.82 - analogia</t>
  </si>
  <si>
    <t>BCD 2/2012 M-21.20.10.69 Lp.84 - analogia</t>
  </si>
  <si>
    <t>BCD 2/2012 M-21.20.10.16, Lp.82 - analogia</t>
  </si>
  <si>
    <t>BCD 2/2012 M-22.01.02.69 Lp.105</t>
  </si>
  <si>
    <t>BCD 2/2012 M-22.01.01.12 Lp.103 - analogia</t>
  </si>
  <si>
    <t>BCD 2/2012 M-22.01.02.11 Lp.104 - analogia</t>
  </si>
  <si>
    <t>BCD 2/2012 M-23.01.02.69 Lp.112</t>
  </si>
  <si>
    <t>BCD 2/2012 M-23.01.02.70 Lp.113</t>
  </si>
  <si>
    <t>BCD 2/2012 M-23.01.01.11 Lp.109 - analogia</t>
  </si>
  <si>
    <t>BCD 2/2012 M-25.01.03.12 Lp.143 - analogia</t>
  </si>
  <si>
    <t>BCD 2/2012 M-26.01.01.12 Lp.139</t>
  </si>
  <si>
    <t>BCD 2/2012 M-26.01.03.11 Lp.152</t>
  </si>
  <si>
    <t>BCD 2/2012 M-27.01.01.11 Lp.155</t>
  </si>
  <si>
    <t>BCD 2/2012 M-27.01.01.12 Lp.156</t>
  </si>
  <si>
    <t>BCD 2/2012 M-27.01.01.15 Lp.157</t>
  </si>
  <si>
    <t>BCD 2/2012 M-27.01.01.16 Lp.158</t>
  </si>
  <si>
    <t>BCD 2/2012 M-27.01.01.11 Lp.155 - analogia</t>
  </si>
  <si>
    <t>BCD 2/2012 M-27.02.01.15 Lp.162 - analogia</t>
  </si>
  <si>
    <t>BCD 2/2012 M-28.01.01.12 Lp.166 - analogia</t>
  </si>
  <si>
    <t>BCD 2/2012 M-23.01.02.69 Lp.122</t>
  </si>
  <si>
    <t>BCD 2/2012 M-23.01.01.17 Lp.115 - analogia</t>
  </si>
  <si>
    <t>BCD 2/2012 M-29.03.01.14 Lp.176</t>
  </si>
  <si>
    <t>BCD 2/2012 M-29.03.01.14 Lp.176 - analogia</t>
  </si>
  <si>
    <t>BCD 2/2012 M-29.05.01.69 Lp.179</t>
  </si>
  <si>
    <t>BCD 2/2012 M-29.05.01.11 Lp.178</t>
  </si>
  <si>
    <t>BCD 2/2012 M-29.10.01.11 Lp.180 analogia</t>
  </si>
  <si>
    <t>BCD 2/2012 M- 21.25.02.11 Lp.91 - analogia</t>
  </si>
  <si>
    <t>BCD 2/2012 M- 21.20.01.12 Lp.79 - analogia</t>
  </si>
  <si>
    <t>BCD 2/2012 D- 08.03.01.21 Lp.487</t>
  </si>
  <si>
    <t>BCD 2/2012 M- 06.01.01.01 Lp.296 - analogia</t>
  </si>
  <si>
    <t>BCD 2/2012 D- 05.03.13.01 Lp.280 - analogia</t>
  </si>
  <si>
    <t>BCD 2/2012 M- 30.01.02.12 Lp.172</t>
  </si>
  <si>
    <t>BCD 3/2012 M 27.01.01.11 Lp.155 analogia</t>
  </si>
  <si>
    <t>BCD 3/2012 M 30.05.02.11 Lp.190</t>
  </si>
  <si>
    <t>LHS * 5%</t>
  </si>
  <si>
    <t>LHS*5%</t>
  </si>
  <si>
    <t>UD*5%</t>
  </si>
  <si>
    <t>Przygotowanie i montaż zbrojenia ustroju nośnego żelbetowego, płytowego, wg rys. nr 6</t>
  </si>
  <si>
    <t>Humusowanie z obsianiem trawą</t>
  </si>
  <si>
    <t xml:space="preserve">Wykonanie ustroju nośnego płytowego żelbetowego z betonu mostowego klasy C35/45 grub. płyty poniżej 60 cm. Wys. rusztowań stojakowych 6,0 m, deskowanie systemowe, wg rys. nr 6.1. </t>
  </si>
  <si>
    <t>Wykonanie drenażu poziomego z geowłókniny i grysu lakierowanego, wg rys. nr 7.3.</t>
  </si>
  <si>
    <t>Przygotowanie powierzchni przyczółków, ław fundamentowych pod izolację przez szlifowanie i oczyszczenie, wg rys. nr 5.2.</t>
  </si>
  <si>
    <t>Wykonanie izolacji dwuwarstwowej przeciwwilgociowej powłokowo-bitumicznej na zimno. Powłoki poziome z roztworu asfaltowego, wg rys. nr 5.2.</t>
  </si>
  <si>
    <t>Wykonanie izolacji dwuwarstwowej przeciwwilgociowej powłokowo-bitumicznej na zimno. Powłoki pionowe z roztworu asfaltowego, wg rys. nr 5.2.</t>
  </si>
  <si>
    <t>15.6.3</t>
  </si>
  <si>
    <t>Przygotowanie i montaż zbrojenia płyt przejściowych - wg rys. nr 5.4.2.</t>
  </si>
  <si>
    <t>Osadzenie i zaniwelowanie reperów stalowych na podporach i przęśle - wg rys. nr 7.4.</t>
  </si>
  <si>
    <t>Wykonanie żelbetowych kap chodnikowych z betonu klasy C30/37 - wg rys. nr 7.1</t>
  </si>
  <si>
    <t>30.00.00.00</t>
  </si>
  <si>
    <t>30.01.00.00</t>
  </si>
  <si>
    <t>30.01.01.55</t>
  </si>
  <si>
    <t>30.05.00.00</t>
  </si>
  <si>
    <t>28.05.00.00</t>
  </si>
  <si>
    <t>28.05.01.52</t>
  </si>
  <si>
    <t>Montaż barier ochronnych</t>
  </si>
  <si>
    <t>29.01.01.11</t>
  </si>
  <si>
    <t>4.2.2</t>
  </si>
  <si>
    <t>12.2.1</t>
  </si>
  <si>
    <t>12.3.1</t>
  </si>
  <si>
    <t>12.4.1</t>
  </si>
  <si>
    <t>13.1.2</t>
  </si>
  <si>
    <t>13.2.1</t>
  </si>
  <si>
    <t>14.1.1</t>
  </si>
  <si>
    <t>Wykonanie zbrojenia ław ze stali A-IIIN</t>
  </si>
  <si>
    <t>Opis</t>
  </si>
  <si>
    <t>RAZEM WARTOŚĆ ROBÓT</t>
  </si>
  <si>
    <t>Wartość robót [PLN]</t>
  </si>
  <si>
    <t>D-02.01.01.00</t>
  </si>
  <si>
    <t>D.04.00.00.00</t>
  </si>
  <si>
    <t>PODBUDOWA</t>
  </si>
  <si>
    <t>3.1.1</t>
  </si>
  <si>
    <t xml:space="preserve">D.02.03.01.00 </t>
  </si>
  <si>
    <t>Profilowanie i zagęszczanie podłoża</t>
  </si>
  <si>
    <t xml:space="preserve">Warstwy podsypkowe </t>
  </si>
  <si>
    <t>D.04.02.03.00</t>
  </si>
  <si>
    <t>D.04.02.03.11</t>
  </si>
  <si>
    <t>Wykonanie podsypki cementowo-piaskowej</t>
  </si>
  <si>
    <t>D.04.04.02.00</t>
  </si>
  <si>
    <t>Podbudowa z kruszywa kamiennego</t>
  </si>
  <si>
    <t>Wykonanie podbudowy z kruszywa łamanego</t>
  </si>
  <si>
    <t>D.04.05.01.00</t>
  </si>
  <si>
    <t>Podbudowa z kruszyw ulepszonych cementem</t>
  </si>
  <si>
    <t>Wykonanie podbudowy z gruntu stabilizowanego cementem</t>
  </si>
  <si>
    <t>D.04.05.01.28</t>
  </si>
  <si>
    <t>D.04.07.01.00</t>
  </si>
  <si>
    <t>Podbudowa z betonu asfaltowego</t>
  </si>
  <si>
    <t>D.04.07.01.41</t>
  </si>
  <si>
    <t>23.01.02.70</t>
  </si>
  <si>
    <t>Montaż kotew stalowych talerzowych</t>
  </si>
  <si>
    <t xml:space="preserve">Wykonanie instalacji z rur HDPE o średnicy 200 mm - nad wodą </t>
  </si>
  <si>
    <t>Zasypka przyczółków</t>
  </si>
  <si>
    <t>Oczyszczenie warstw konstrukcyjnych bitumicznych</t>
  </si>
  <si>
    <t>D.04.03.01.03</t>
  </si>
  <si>
    <t>D.04.03.01.04</t>
  </si>
  <si>
    <t>D.04.03.00.00</t>
  </si>
  <si>
    <t>D.04.03.02.01</t>
  </si>
  <si>
    <t>Skropienie ręczne warstw konstrukcyjnych emulsją asfaltową</t>
  </si>
  <si>
    <t>D.04.03.02.02</t>
  </si>
  <si>
    <t>D.04.04.02.12</t>
  </si>
  <si>
    <t>21.20.03.00</t>
  </si>
  <si>
    <t>Wykonanie ław fundamentowych pod przyczółkami nr 1 i nr 2 z betonu konstrukcyjnego w deskowaniu (klasa betonu C35/45) - wg rys. nr 5.2</t>
  </si>
  <si>
    <t>Wykonanie warstwy wyrównawczej z beton kl. C16/20</t>
  </si>
  <si>
    <t>21.20.10.10</t>
  </si>
  <si>
    <t>21.20.10.16</t>
  </si>
  <si>
    <t>22.01.01.69</t>
  </si>
  <si>
    <t>22.01.02.14</t>
  </si>
  <si>
    <t>Wykonanie żelbetowych skrzydełek przyczółka z betonu kl. C35/45</t>
  </si>
  <si>
    <t>Wykonanie korpusów przyczółków - masywne z betonu kl. C35/45</t>
  </si>
  <si>
    <t>22.01.01.14</t>
  </si>
  <si>
    <t>23.01.01.36</t>
  </si>
  <si>
    <t>25.01.03.52</t>
  </si>
  <si>
    <t>26.01.01.00</t>
  </si>
  <si>
    <t>26.01.01.06</t>
  </si>
  <si>
    <t>Zakup i montaż wpustu żeliwnego d=160mm</t>
  </si>
  <si>
    <t>28.16.02.00</t>
  </si>
  <si>
    <t>28.16.02.51</t>
  </si>
  <si>
    <t>Zakup i ułożenie ścieku przykrawężnikowego z pref. elementów kamiennych</t>
  </si>
  <si>
    <t>Wykonanie drenażu poziomego z geowłókniny i kruszywa lakierowanego</t>
  </si>
  <si>
    <t>26.01.03.52</t>
  </si>
  <si>
    <t>26.02.02.32</t>
  </si>
  <si>
    <t xml:space="preserve">Instalacja odprowadzająca ścieki z wpustów rurami HDPE </t>
  </si>
  <si>
    <t>27.01.01.52</t>
  </si>
  <si>
    <t>27.01.01.51</t>
  </si>
  <si>
    <t>Izolacja z papy termozgrzewalnej – układana na powierzchniach betonowych</t>
  </si>
  <si>
    <t>28.01.01.00</t>
  </si>
  <si>
    <t>28.01.01.51</t>
  </si>
  <si>
    <t>28.02.03.00</t>
  </si>
  <si>
    <t>28.02.03.51</t>
  </si>
  <si>
    <t xml:space="preserve">Montaż prefabrykowanych desek gzymsowych o objętości do 0,1 m3/szt </t>
  </si>
  <si>
    <t>28.02.03.69</t>
  </si>
  <si>
    <t>28.02.03.56</t>
  </si>
  <si>
    <t xml:space="preserve">28.03.02.00 </t>
  </si>
  <si>
    <t>Razem</t>
  </si>
  <si>
    <t>Zakup i montaż balustrady aluminiowej o wysokości h=1100 mm</t>
  </si>
  <si>
    <t>28.03.02.51</t>
  </si>
  <si>
    <t>Wykonanie zasypki przyczółka gruntem niespoistym</t>
  </si>
  <si>
    <t>Wykonanie nasypów stożków gruntem niespoistym</t>
  </si>
  <si>
    <t>29.05.01.12</t>
  </si>
  <si>
    <t>29.10.01.00</t>
  </si>
  <si>
    <t>Schody na skarpie dla obsługi</t>
  </si>
  <si>
    <t>29.15.01.29</t>
  </si>
  <si>
    <t>29.25.00.00</t>
  </si>
  <si>
    <t>Punkty pomiarowe</t>
  </si>
  <si>
    <t>29.25.01.00</t>
  </si>
  <si>
    <t>29.05.01.69</t>
  </si>
  <si>
    <t>Umocnienie skarp i stożków przyczółków</t>
  </si>
  <si>
    <t>D.05.00.00.00</t>
  </si>
  <si>
    <t>NAWIERZCHNIA</t>
  </si>
  <si>
    <t>D.05.03.05.00</t>
  </si>
  <si>
    <t>D.05.03.05.11</t>
  </si>
  <si>
    <t>Nawierzchnie z betonu asfaltowego</t>
  </si>
  <si>
    <t>Nawierzchnie z mieszanki grysowo-mastyksowej SMA</t>
  </si>
  <si>
    <t>D.05.03.13.00</t>
  </si>
  <si>
    <t>D.05.03.13.01</t>
  </si>
  <si>
    <t>Wykonanie w-wy ścieralnej z mieszanki SMA</t>
  </si>
  <si>
    <t>Wykonanie nawierzchni z kostki brukowej betonowej</t>
  </si>
  <si>
    <t>D.05.03.23.32</t>
  </si>
  <si>
    <t>ROBOTY WYKOŃCZENIOWE</t>
  </si>
  <si>
    <t>D.06.00.00.00</t>
  </si>
  <si>
    <t>D.06.01.01.01</t>
  </si>
  <si>
    <t>Umocnienie powierzchniowe humusowaniem i obsianiem</t>
  </si>
  <si>
    <t>D.06.01.01.21</t>
  </si>
  <si>
    <t>BARIERY OCHRONNE STALOWE</t>
  </si>
  <si>
    <t>D.07.05.00.00</t>
  </si>
  <si>
    <t>Bariery ochronne stalowe jednostronne</t>
  </si>
  <si>
    <t>D.07.05.01.05</t>
  </si>
  <si>
    <t>Ustawienie barier ochronnych</t>
  </si>
  <si>
    <t>D.08.00.00.00</t>
  </si>
  <si>
    <t>ELEMENTY ULIC I DRÓG</t>
  </si>
  <si>
    <t>D.08.01.01.00</t>
  </si>
  <si>
    <t>Krawężniki betonowe na ławie betonowej</t>
  </si>
  <si>
    <t>D.08.01.01.21</t>
  </si>
  <si>
    <t>Ustawienie krawężników betonowych</t>
  </si>
  <si>
    <t>Osadzenie i zaniwelowanie reperów żelbetowych osadzonych w gruncie poza korpusem drogi w niewielkiej odległości od obiektu, dowiązanych do niwelacji państwowej - wg rys. nr 7.4</t>
  </si>
  <si>
    <t>Wykonanie ław fundamentowych w deskowaniu z zabezpieczeniem wykopu na lądzie beton kl. C35/45</t>
  </si>
  <si>
    <t>23.01.01.00</t>
  </si>
  <si>
    <t>Ustrój nośny żelbetowy – płytowy „na mokro”</t>
  </si>
  <si>
    <t>Wykonanie zbrojenia ustroju płytowego ze stali klasy A-IIIN.</t>
  </si>
  <si>
    <t>Wykonanie ustroju nośnego płytowego żelbetowego z betonu klasy C35/45</t>
  </si>
  <si>
    <t>25.01.03.00</t>
  </si>
  <si>
    <t>Bitumiczne przykrycie dylatacyjne</t>
  </si>
  <si>
    <t>Ułożenie bitumicznego przykrycia dylatacyjnego</t>
  </si>
  <si>
    <t xml:space="preserve"> HYDROIZOLACJE</t>
  </si>
  <si>
    <t>27.01.01.11</t>
  </si>
  <si>
    <t>Przygotowanie powierzchni elementów mostów</t>
  </si>
  <si>
    <t>27.01.01.12</t>
  </si>
  <si>
    <t>Przygotowanie poziomych powierzchni elementów mostów</t>
  </si>
  <si>
    <t>Izolacje dwuwarstwowe przeciwwilgociowe - powłoki poziome</t>
  </si>
  <si>
    <t>Izolacje dwuwarstwowe przeciwwilgociowe - powłoki pionowe</t>
  </si>
  <si>
    <t>D.08.05.05.00</t>
  </si>
  <si>
    <t>D.08.05.05.01</t>
  </si>
  <si>
    <t>Wykonanie płyt przejściowych z betonu klasy C30/37</t>
  </si>
  <si>
    <t>ROBOTY NAWIERZCHNIOWE I ZABEZPIECZAJĄCE</t>
  </si>
  <si>
    <t>6.1.1</t>
  </si>
  <si>
    <t>8.1.1</t>
  </si>
  <si>
    <t>Jedn.</t>
  </si>
  <si>
    <t>1.1.1</t>
  </si>
  <si>
    <t>1.2.1</t>
  </si>
  <si>
    <t>4.1.1</t>
  </si>
  <si>
    <t>5.1.1</t>
  </si>
  <si>
    <t>Płyty przejściowe</t>
  </si>
  <si>
    <t>01.02.02.12</t>
  </si>
  <si>
    <t xml:space="preserve">ROBOTY ZIEMNE  </t>
  </si>
  <si>
    <t>D.02.01.01.14</t>
  </si>
  <si>
    <t>D.02.03.01.14</t>
  </si>
  <si>
    <t>D.04.01.01.00</t>
  </si>
  <si>
    <t>RAZEM PODBUDOWA</t>
  </si>
  <si>
    <t>RAZEM NAWIERZCHNIA</t>
  </si>
  <si>
    <t>RAZEM ROBOTY WYKOŃCZENIOWE</t>
  </si>
  <si>
    <t>RAZEM BARIERY OCHRONNE STALOWE</t>
  </si>
  <si>
    <t>RAZEM ELEMENTY ULIC I DRÓG</t>
  </si>
  <si>
    <t>RAZEM HYDROIZOLACJE</t>
  </si>
  <si>
    <t>RAZEM WYPOSAŻENIE POMOSTU</t>
  </si>
  <si>
    <t>RAZEM KOSZTORYS</t>
  </si>
  <si>
    <t>D.04.01.01.15</t>
  </si>
  <si>
    <t>Wykonanie koryta mechanicznie wraz z profilowaniem i zagęszczeniem podłoża w gr. kat. II-IV</t>
  </si>
  <si>
    <t>Oczyszczenie i skropienie warstw konstrukcyjnych</t>
  </si>
  <si>
    <t>Geodezyjne pomiary odkształceń i przemieszczeń obiektu mostowego</t>
  </si>
  <si>
    <t>Cena jednostk.</t>
  </si>
  <si>
    <t>URZĄDZENIA DYLATACYJNE</t>
  </si>
  <si>
    <t>ODWODNIENIE</t>
  </si>
  <si>
    <t>11.1.1</t>
  </si>
  <si>
    <t>Wartość robót</t>
  </si>
  <si>
    <t>10.1.1</t>
  </si>
  <si>
    <t>FUNDAMENTY</t>
  </si>
  <si>
    <t>KORPUSY PODPÓR</t>
  </si>
  <si>
    <t>Przyczółki żelbetowe</t>
  </si>
  <si>
    <t>USTROJE NOŚNE</t>
  </si>
  <si>
    <t>m</t>
  </si>
  <si>
    <t>m2</t>
  </si>
  <si>
    <t>7.1.1</t>
  </si>
  <si>
    <t>9.1.1</t>
  </si>
  <si>
    <t>Wpusty mostowe</t>
  </si>
  <si>
    <t>Montaż sączków odwodnienia izolacji - rozwiązanie typu I (element - tworzywo).</t>
  </si>
  <si>
    <t>Bariery ochronne</t>
  </si>
  <si>
    <t>Kapy chodnikowe z prefabrykowaną deską gzymsową</t>
  </si>
  <si>
    <t>M-21.00.00.00</t>
  </si>
  <si>
    <t>Ławy fundamentowe</t>
  </si>
  <si>
    <t>analiza indywidualna</t>
  </si>
  <si>
    <t>12.1.1</t>
  </si>
  <si>
    <t>Podstawa</t>
  </si>
  <si>
    <t>Opis i wyliczenia</t>
  </si>
  <si>
    <t>m3</t>
  </si>
  <si>
    <t>08.03.01.21</t>
  </si>
  <si>
    <t>Ustawienie obrzeży betonowych o wymiarach 30x8cm</t>
  </si>
  <si>
    <t xml:space="preserve"> WYPOSAŻENIE POMOSTU</t>
  </si>
  <si>
    <t>13.1.1</t>
  </si>
  <si>
    <t>ROBOTY PRZYOBIEKTOWE</t>
  </si>
  <si>
    <t>szt.</t>
  </si>
  <si>
    <t>Lp.</t>
  </si>
  <si>
    <t xml:space="preserve">ROBOTY PRZYGOTOWAWCZE  </t>
  </si>
  <si>
    <t>2.1.1</t>
  </si>
  <si>
    <t>5.1.2</t>
  </si>
  <si>
    <t>4.2.1</t>
  </si>
  <si>
    <t>RAZEM ROBOTY ZIEMNE</t>
  </si>
  <si>
    <t>2.2.1</t>
  </si>
  <si>
    <t>Wykonanie nasypów</t>
  </si>
  <si>
    <t>RAZEM ROBOTY PRZYGOTOWAWCZE</t>
  </si>
  <si>
    <t>RAZEM FUNDAMENTY</t>
  </si>
  <si>
    <t>RAZEM KORPUSY PODPÓR</t>
  </si>
  <si>
    <t>RAZEM USTROJE NOŚNE</t>
  </si>
  <si>
    <t>RAZEM URZĄDZENIA DYLATACYJNE</t>
  </si>
  <si>
    <t>RAZEM ODWODNIENIE</t>
  </si>
  <si>
    <t>RAZEM ROBOTY PRZYOBIEKTOWE</t>
  </si>
  <si>
    <t>RAZEM ROBOTY NAWIERZCHNIOWE I ZABEZPIECZAJĄCE</t>
  </si>
  <si>
    <t>RAZEM</t>
  </si>
  <si>
    <t>Wyznaczenie trasy i punktów wysokościowych w terenie równinnym</t>
  </si>
  <si>
    <t>Ilość</t>
  </si>
  <si>
    <t>Zdjęcie warstwy humusu</t>
  </si>
  <si>
    <t>Mechaniczne usunięcie warstwy ziemi urodzajnej (humusu), gr. w-wy do 15cm</t>
  </si>
  <si>
    <t>02.00.00.00</t>
  </si>
  <si>
    <t>Wykonanie wykopów w gruntach nieskalistych</t>
  </si>
  <si>
    <t>D.07.05.01.00</t>
  </si>
  <si>
    <t>01.00.00.00</t>
  </si>
  <si>
    <t>01.01.01.00</t>
  </si>
  <si>
    <t>Wyznaczenie trasy i punktów wysokościowych</t>
  </si>
  <si>
    <t>01.01.01.21</t>
  </si>
  <si>
    <t>01.02.02.00</t>
  </si>
  <si>
    <t>Plantowanie skarp nasypów</t>
  </si>
  <si>
    <t>Przygotowanie i montaż zbrojenia ław pod przyczółkami wg rys. nr 5.3.1</t>
  </si>
  <si>
    <t>Przygotowanie i montaż zbrojenia korpusów przyczółków i skrzydełek. Podpory nr 1 i 2 - wg rys. nr 5.3.2, 5.3.3</t>
  </si>
  <si>
    <t>Ułożenie geomembrany HDPE wytłaczanej pod i nad płytami przejściowymi - wg rys nr 5.4.1</t>
  </si>
  <si>
    <t>22.00.00.00</t>
  </si>
  <si>
    <t>22.01.01.00</t>
  </si>
  <si>
    <t xml:space="preserve">Wykonanie zbrojenia korpusów przyczółków i skrzydełek ze stali klasy A-IIIN </t>
  </si>
  <si>
    <t>23.00.00.00</t>
  </si>
  <si>
    <t xml:space="preserve">Wykonanie zbrojenia kapy ze stali klasy A-IIIN. </t>
  </si>
  <si>
    <t xml:space="preserve">Wykonanie kapy chodnikowej „na mokro” z betonu klasy C30/37 </t>
  </si>
  <si>
    <t>25.00.00.00</t>
  </si>
  <si>
    <t>26.00.00.00</t>
  </si>
  <si>
    <t>26.01.02.51</t>
  </si>
  <si>
    <t>26.01.02.00</t>
  </si>
  <si>
    <t xml:space="preserve">Sączki dla odwodnienia izolacji </t>
  </si>
  <si>
    <t>26.01.03.00</t>
  </si>
  <si>
    <t xml:space="preserve">Dreny dla odwodnienia izolacji </t>
  </si>
  <si>
    <t>26.02.02.00</t>
  </si>
  <si>
    <t>27.00.00.00</t>
  </si>
  <si>
    <t>27.01.01.00</t>
  </si>
  <si>
    <t>Powłokowa izolacja bitumiczna – „na zimno”</t>
  </si>
  <si>
    <t>27.02.01.00</t>
  </si>
  <si>
    <t>27.02.01.51</t>
  </si>
  <si>
    <t xml:space="preserve">Wykonanie izolacji z papy zgrzewalnej na betonowych płaszczyznach poziomych - 1×papa </t>
  </si>
  <si>
    <t>28.00.00.00</t>
  </si>
  <si>
    <t>Balustrady aluminiowe na obiektach mostowych</t>
  </si>
  <si>
    <t>Krawężniki kamienne</t>
  </si>
  <si>
    <t xml:space="preserve">Ustawienie krawężników kamiennych na podlewce z mieszanek niskoskurczowych </t>
  </si>
  <si>
    <t>29.00.00.00</t>
  </si>
  <si>
    <t>29.03.01.00</t>
  </si>
  <si>
    <t>29.01.01.00</t>
  </si>
  <si>
    <t>Odwodnienie zasypki przyczółka</t>
  </si>
  <si>
    <t xml:space="preserve">29.03.01.11 </t>
  </si>
  <si>
    <t>29.03.05.00</t>
  </si>
  <si>
    <t>Stożki przyczółków</t>
  </si>
  <si>
    <t>29.03.05.01</t>
  </si>
  <si>
    <t>29.05.01.00</t>
  </si>
  <si>
    <t>Wykonanie zbrojenia płyt przejściowych ze stali klasy A-IIIN</t>
  </si>
  <si>
    <t>29.10.01.11</t>
  </si>
  <si>
    <t>Wykonanie schodów na skarpie dla obsługi-prostopadłe do osi drogi, z elementów prefabrykowanych.</t>
  </si>
  <si>
    <t>29.15.01.00</t>
  </si>
  <si>
    <t>Wykonanie umocnienia stożków przyczółkowych drobnowymiarowymi płytami betonowymi grubości 12cm.</t>
  </si>
  <si>
    <t>29.15.01.15</t>
  </si>
  <si>
    <t>Wykonanie ławy oporowej dla umocnienia stożków przyczółkowych z betonu C25/30</t>
  </si>
  <si>
    <t>29.30.01.00</t>
  </si>
  <si>
    <t>Przygotowanie i montaż zbrojenia kap chodnikowych - wg rys. nr 7.1</t>
  </si>
  <si>
    <t>Umocnienie konstrukcjami kamiennymi skarp i dna rzek, kanałów i rowów</t>
  </si>
  <si>
    <t>29.30.01.01</t>
  </si>
  <si>
    <t>Wykonanie narzutu kamiennego z brzegu</t>
  </si>
  <si>
    <t>Nawierzchnie jezdni obiektów mostowych</t>
  </si>
  <si>
    <t>Wykonanie nawierzchni z mieszanki SMA - warstwawa ścieralna grub. 4 cm</t>
  </si>
  <si>
    <t>30.01.02.52</t>
  </si>
  <si>
    <t>Nawierzchnie "chodników" obiektów mostowych</t>
  </si>
  <si>
    <t>kpl.</t>
  </si>
  <si>
    <t>30.05.02.53</t>
  </si>
  <si>
    <t>Wykonanie nawierzchni na chodniku z żywic syntetycznych o grub. 6mm</t>
  </si>
  <si>
    <t xml:space="preserve">Wykonanie odwodnienia zasypki przyczółka ( płyt przejściowych) </t>
  </si>
  <si>
    <t>3.2.1</t>
  </si>
  <si>
    <t>3.3.1</t>
  </si>
  <si>
    <t>3.3.2</t>
  </si>
  <si>
    <t>3.3.3</t>
  </si>
  <si>
    <t>3.3.4</t>
  </si>
  <si>
    <t>3.4.1</t>
  </si>
  <si>
    <t>3.5.1</t>
  </si>
  <si>
    <t>3.6.1</t>
  </si>
  <si>
    <t>7.2.1</t>
  </si>
  <si>
    <t>8.1.2</t>
  </si>
  <si>
    <t>8.1.3</t>
  </si>
  <si>
    <t>9.1.2</t>
  </si>
  <si>
    <t>9.1.3</t>
  </si>
  <si>
    <t>10.1.2</t>
  </si>
  <si>
    <t>10.1.3</t>
  </si>
  <si>
    <t>13.1.3</t>
  </si>
  <si>
    <t>13.1.4</t>
  </si>
  <si>
    <t>14.2.1</t>
  </si>
  <si>
    <t>14.2.2</t>
  </si>
  <si>
    <t>14.2.3</t>
  </si>
  <si>
    <t>14.3.1</t>
  </si>
  <si>
    <t>14.4.1</t>
  </si>
  <si>
    <t>14.5.1</t>
  </si>
  <si>
    <t>15.1.1</t>
  </si>
  <si>
    <t>15.2.1</t>
  </si>
  <si>
    <t>15.3.1</t>
  </si>
  <si>
    <t>15.4.1</t>
  </si>
  <si>
    <t>15.4.2</t>
  </si>
  <si>
    <t>15.5.1</t>
  </si>
  <si>
    <t>15.6.1</t>
  </si>
  <si>
    <t>15.6.2</t>
  </si>
  <si>
    <t>15.7.1</t>
  </si>
  <si>
    <t>15.8.1</t>
  </si>
  <si>
    <t>16.1.1</t>
  </si>
  <si>
    <t>16.1.2</t>
  </si>
  <si>
    <t>16.2.1</t>
  </si>
  <si>
    <t>x</t>
  </si>
  <si>
    <t>LHS</t>
  </si>
  <si>
    <t>Wykonanie nasypów mechanicznie z gruntu kat. I-IV z pozyskaniem i transportem gruntu</t>
  </si>
  <si>
    <t>Wykonanie podpór masywnych wys. ponad 4m z betonu klasy C35/45, wg rys. nr 5.2.</t>
  </si>
  <si>
    <t>Wykonanie żelbetowych skrzydełek przyczółka o dł. ponad  3 m z betonu klasy C35/45, wg rys. nr 5.2.</t>
  </si>
  <si>
    <t>Zakup i montaż kompletów kotew talerzowych do zamocowania kapy chodnikowej. Dotyczy kotew na płycie pomostu i na przyczółkach - wg rys. nr 7.1.</t>
  </si>
  <si>
    <t>8.1.4</t>
  </si>
  <si>
    <t>Wykonanie ław fundamentowych w deskowaniu bez zabezpieczeniem wykopu na lądzie beton kl. C25/30</t>
  </si>
  <si>
    <t>8.1.5</t>
  </si>
  <si>
    <t>Ścieki przykrawężnikowe z elementów granitowych</t>
  </si>
  <si>
    <t>1.1.2</t>
  </si>
  <si>
    <t>Wytyczenie geodezyjne obiektu inżynieryjnego</t>
  </si>
  <si>
    <t>Przygotowanie powierzchni przyczółków, ław fundamentowych pod izolację. Wyrównanie nierówności zaprawą PCC, wg rys. nr 5.2. (10% powierzchni)</t>
  </si>
  <si>
    <t>Oczyszczenie warstw konstrukcyjnych ulepszonych mechanicznie</t>
  </si>
  <si>
    <t>Ułożenie ścieku przykrawężnikowego</t>
  </si>
  <si>
    <t>Ścieki uliczne z betonowej kostki brukowej</t>
  </si>
  <si>
    <t>21.20.10.15</t>
  </si>
  <si>
    <t>21.20.10.69</t>
  </si>
  <si>
    <t>23.01.01.69</t>
  </si>
  <si>
    <t>Wykonanie wykopów mechanicznie  w gruntach kat. III-IV z transportem urobku</t>
  </si>
  <si>
    <t>Wykonanie warstwy wyrównawczej pod ławy fundamentowe przyczółków i kapy chodnikowe na dojazdach z betonu C16/20 grubości 20cm - wg rys. nr 5.2, 7.1.</t>
  </si>
  <si>
    <t>Montaż sączków odwadniających mostowych z poliamidu o średnicy 48 mm zgodnie z KDM - karta ODW11, wg rys. nr 7.3.</t>
  </si>
  <si>
    <t>Wykonanie płyt przejściowcych z betonu klasy C30/37 w deskowaniu wraz z wypełnieinie szczeliny przy ściance żwirowej kitem trwale elastycznym oraz warstwy filtracyjnej gr. 5cm z piasku - wg rys. nr 5.4.1</t>
  </si>
  <si>
    <t>Wykonanie w-wy wiążącej z mieszanki AC</t>
  </si>
  <si>
    <t>44,36 za m3</t>
  </si>
  <si>
    <t>bet c30/37</t>
  </si>
  <si>
    <t>bet c30/38</t>
  </si>
  <si>
    <t>D-04.04.02.00</t>
  </si>
  <si>
    <t>NAWIERZCHNIE</t>
  </si>
  <si>
    <t>km</t>
  </si>
  <si>
    <t>D-01.00.00.00</t>
  </si>
  <si>
    <t>D-01.01.01.00</t>
  </si>
  <si>
    <t>Odtworzenie (wyznaczenie) trasy i punktów wysokościowych</t>
  </si>
  <si>
    <t>D-01.02.01.00</t>
  </si>
  <si>
    <t>D-02.00.00.00</t>
  </si>
  <si>
    <t>D-04.03.01.00</t>
  </si>
  <si>
    <t>D-05.00.00.00</t>
  </si>
  <si>
    <t>D-05.03.05.00</t>
  </si>
  <si>
    <t>D-05.03.26.00</t>
  </si>
  <si>
    <t>D-06.00.00.00</t>
  </si>
  <si>
    <t>D-07.00.00.00</t>
  </si>
  <si>
    <t>D-08.00.00.00</t>
  </si>
  <si>
    <t>ELEMENTY ULIC</t>
  </si>
  <si>
    <t>D-08.03.01.00</t>
  </si>
  <si>
    <t>D-07.02.01.00</t>
  </si>
  <si>
    <t>D-05.03.06.00</t>
  </si>
  <si>
    <t>D-05.03.23.00</t>
  </si>
  <si>
    <t>D-08.01.01.00</t>
  </si>
  <si>
    <t>D-04.02.02.00</t>
  </si>
  <si>
    <t>D-04.01.01.00</t>
  </si>
  <si>
    <t>D-04.07.01.00</t>
  </si>
  <si>
    <t>D-08.05.01.00</t>
  </si>
  <si>
    <t>D-06.01.01.00</t>
  </si>
  <si>
    <t>D-04.00.00.00</t>
  </si>
  <si>
    <t>OZNAKOWANIE DRÓG I URZĄDZENIA BEZPIECZEŃSTWA RUCHU</t>
  </si>
  <si>
    <t>ROBOTY PRZYGOTOWAWCZE</t>
  </si>
  <si>
    <t>Usunięcie i ochrona drzew i krzewów</t>
  </si>
  <si>
    <t>Zdjęcie warstwy humusu lub darniny</t>
  </si>
  <si>
    <t>D-01.02.04.00</t>
  </si>
  <si>
    <t>PODBUDOWY</t>
  </si>
  <si>
    <t xml:space="preserve">D-02.03.01.00 </t>
  </si>
  <si>
    <t>D-10.00.00.00</t>
  </si>
  <si>
    <t>INNE ROBOTY</t>
  </si>
  <si>
    <t>1.1</t>
  </si>
  <si>
    <t>1.2</t>
  </si>
  <si>
    <t>1.3.1</t>
  </si>
  <si>
    <t>1.3</t>
  </si>
  <si>
    <t>1.4</t>
  </si>
  <si>
    <t>1.4.1</t>
  </si>
  <si>
    <t>2.1</t>
  </si>
  <si>
    <t>2.2</t>
  </si>
  <si>
    <t>3.1</t>
  </si>
  <si>
    <t>3.2</t>
  </si>
  <si>
    <t>3.3</t>
  </si>
  <si>
    <t>3.4</t>
  </si>
  <si>
    <t>4.2</t>
  </si>
  <si>
    <t>4.3</t>
  </si>
  <si>
    <t>4.4</t>
  </si>
  <si>
    <t>4.4.1</t>
  </si>
  <si>
    <t>5.1</t>
  </si>
  <si>
    <t>7.1</t>
  </si>
  <si>
    <t>7.3</t>
  </si>
  <si>
    <t>7.3.1</t>
  </si>
  <si>
    <t>8.1</t>
  </si>
  <si>
    <t>4.5</t>
  </si>
  <si>
    <t>4.5.1</t>
  </si>
  <si>
    <t>1.2.2</t>
  </si>
  <si>
    <t>1.2.3</t>
  </si>
  <si>
    <t>Jednostka</t>
  </si>
  <si>
    <t>Rozbiórka elementów dróg i zagospodarowania terenu</t>
  </si>
  <si>
    <t>Wykonanie wykopów</t>
  </si>
  <si>
    <t>Wykonanie koryta wraz z profilowaniem i zagęszczeniem podłoża</t>
  </si>
  <si>
    <t>Wykonanie warstwy mrozoochronnej</t>
  </si>
  <si>
    <t>Wykonanie warstwy podbudowy i warstwy nawierzchniowej z mieszanki niezwiązanej</t>
  </si>
  <si>
    <t>3.2.3</t>
  </si>
  <si>
    <t>Wykonanie warstwy podbudowy i warstwy profilowej z betonu asfaltowego</t>
  </si>
  <si>
    <t>Wykonanie warstwy wiążącej z betonu asfaltowego</t>
  </si>
  <si>
    <t>Wykonanie warstwy ścieralnej z betonu asfaltowego</t>
  </si>
  <si>
    <t>D-05.03.11.00</t>
  </si>
  <si>
    <t>Wykonanie frezowania nawierzchni z mieszanki mineralno-asfaltowej</t>
  </si>
  <si>
    <t>Wykonanie warstwy nawierzchniowej z kostki betonowej oraz prefabrykowanych płyt betonowych pełnych i ażurowych</t>
  </si>
  <si>
    <t>Zabezpieczenie geosiatką nawierzchni z mieszanki mineralno-asfaltowej przed spękaniami odbitymi</t>
  </si>
  <si>
    <t>Wykonanie umocnienia skarp i rowów</t>
  </si>
  <si>
    <t>Wykonanie oznakowania pionowego, tablic prowadzących, rozdzielających i kierujących oraz luster drogowych</t>
  </si>
  <si>
    <t>Wykonanie krawężników betonowych</t>
  </si>
  <si>
    <t>Wykonanie obrzeży betonowych</t>
  </si>
  <si>
    <t>Wykonanie ścieków z prefabrykowanych elementów betonowych</t>
  </si>
  <si>
    <t>D-09.00.00.00</t>
  </si>
  <si>
    <t>ZIELEŃ DROGOWA</t>
  </si>
  <si>
    <t>Wykonanie nasadzeń</t>
  </si>
  <si>
    <t>D-09.01.01.00</t>
  </si>
  <si>
    <t>9.1</t>
  </si>
  <si>
    <t>Wykonanie nasadzeń kompresyjnych.
Lipa drobnolistna wys. 150 - 250 cm
/ 5 szt.
wg Rys. 02 Plan Nasadzeń - TOM II/3 - Projekt Wykonawczy</t>
  </si>
  <si>
    <t>Wykonanie nasadzeń kompresyjnych.
Dąb szypułkowy wys. 150 - 250 cm
/ 3 szt.
wg Rys. 02 Plan Nasadzeń - TOM II/3 - Projekt Wykonawczy</t>
  </si>
  <si>
    <t>D-10.01.02.00</t>
  </si>
  <si>
    <t>Wykonanie rur osłonowych</t>
  </si>
  <si>
    <t>Rozbiórka nawierzchni z mieszanki mineralno - asfaltowej wraz z podbudowami (o średniej łącznej gr. warstw 80 cm) wraz z transportem i utylizacją materiałów. 
/  100.0 m2 
wg Rys. 02 Plan sytuacyjny - TOM II/1 - Projekt Wykonawczy
wg Inwentaryzacji stanu istniejącego</t>
  </si>
  <si>
    <t>Wykonanie oznakowania pionowego - Tarcze średnie - znak typ A - istniejący
/ 1 szt.
wg Rys. 07 Lokalizacja oznakowania - TOM II/1 - Projekt Wykonawczy</t>
  </si>
  <si>
    <t>Wykonanie konstrukcji wsporczych (słupków)
/ 1 szt.
wg Rys. 07 Lokalizacja oznakowania - TOM II/1 - Projekt Wykonawczy</t>
  </si>
  <si>
    <t>Wykonanie rur osłonowych dwudzielnych HDPE DN110 mm o sztywności obwodowej min. 5 kN/m²
/ 46.0 m
wg Rys. 02 PW Branża drogowa</t>
  </si>
  <si>
    <t>Wykonanie krawężników betonowych o wymiarach 12x20x100 cm (przycięcie krawężnika 12x25x100) na ławie z betonu C12/15 o śr. pow. 0,04 m2
/ 40.0 m
wg Rys. 02 Plan sytuacyjny - TOM II/1 - Projekt Wykonawczy</t>
  </si>
  <si>
    <t>Wykonanie warstwy wiążącej z betonu asfaltowego 
AC16W, gr. 5 cm
/ Droga wewnętrzna 433.0 m2
wg Rys. 02 Plan sytuacyjny - TOM II/1 - Projekt Wykonawczy</t>
  </si>
  <si>
    <t>Wykonanie warstwy profilowej z betonu asfaltowego  AC16P, gr. śr. 12 cm
/ Droga wewnętrzna 321.0 m2
wg Rys. 02 Plan sytuacyjny - TOM II/1 - Projekt Wykonawczy</t>
  </si>
  <si>
    <t>Wykonanie warstwy profilowej z betonu asfaltowego  AC16P, gr. śr. 4 cm
/ Droga wewnętrzna 131.0 m2
wg Rys. 02 Plan sytuacyjny - TOM II/1 - Projekt Wykonawczy</t>
  </si>
  <si>
    <t>Wykonanie zabezpieczenia geosiatką 100 kN/m / 100 kN/m nawierzchni z mieszanki mineralno-asfaltowej przed spękaniami odbitymi 
/ Droga wewnętrzna 452.0 m2
wg Rys. 02 Plan sytuacyjny - TOM II/1 - Projekt Wykonawczy</t>
  </si>
  <si>
    <t>Wykonanie warstwy podbudowy zasadniczej z mieszanki niezwiązanej o CBR ≥ 25% i k ≥ 8m/dobę, gr. śr. 8 cm 
/ Miejsca składowania śniegu 70.0 m2
wg Rys. 02 Plan sytuacyjny - TOM II/1 - Projekt Wykonawczy</t>
  </si>
  <si>
    <t>Wykonanie warstwy ścieralnej z betonu asfaltowego 
AC11S, gr. 4 cm
/ Droga wewnętrzna 424.0 m2
wg Rys. 02 Plan sytuacyjny - TOM II/1 - Projekt Wykonawczy</t>
  </si>
  <si>
    <t>Wykonanie frezowania nawierzchni z mieszanki mineralno-asfaltowej, gr. śr. 4 cm
/ 256.0 m2
wg Rys. 02 Plan sytuacyjny - TOM II/1 - Projekt Wykonawczy</t>
  </si>
  <si>
    <t>Wykonanie profilowania terenu z mieszanki niezwiązanej z kruszywem C90/3 o uziarnieniu 0/31.5, gr. 30 cm
/ Droga wewnętrzna 50.0 m2
wg Rys. 02 Plan sytuacyjny - TOM II/1 - Projekt Wykonawczy</t>
  </si>
  <si>
    <t>1.2.4</t>
  </si>
  <si>
    <t>1.4.3</t>
  </si>
  <si>
    <t>3.4.3</t>
  </si>
  <si>
    <t>3.5</t>
  </si>
  <si>
    <t>3.5.2</t>
  </si>
  <si>
    <t>4.1</t>
  </si>
  <si>
    <t>4.3.1</t>
  </si>
  <si>
    <t>6.1</t>
  </si>
  <si>
    <t>6.1.3</t>
  </si>
  <si>
    <t>7.1.3</t>
  </si>
  <si>
    <t>7.1.4</t>
  </si>
  <si>
    <t>7.2</t>
  </si>
  <si>
    <t>Wycinka, karczowanie i usunięcie drzew o średnicy
10-15 cm wraz z transportem na miejsce wskazane przez Inwestora (do 10 km)
/ 3 szt.
wg Rys. 02 Plan Nasadzeń - TOM II/3 - Projekt Wykonawczy
wg Inwentaryzacji stanu istniejącego</t>
  </si>
  <si>
    <t>Wycinka, karczowanie i usunięcie drzew o średnicy
16-35 cm wraz z transportem na miejsce wskazane przez Inwestora (do 10 km)
/ 2 szt. 
wg Rys. 02 Plan Nasadzeń - TOM II/3 - Projekt Wykonawczy
wg Inwentaryzacji stanu istniejącego</t>
  </si>
  <si>
    <t>Wycinka, karczowanie i usunięcie drzew o średnicy
36-45 cm wraz z transportem na miejsce wskazane przez Inwestora (do 10 km)
/ 1 szt.
wg Rys. 02 Plan Nasadzeń - TOM II/3 - Projekt Wykonawczy
wg Inwentaryzacji stanu istniejącego</t>
  </si>
  <si>
    <t>D-01.02.02.00</t>
  </si>
  <si>
    <t>Oczyszczenie i skropienie warstw konstrukcyjnych niebitumicznych 
/ 193.00 m2
wg Rys. 02 Plan sytuacyjny - TOM II/1 - Projekt Wykonawczy</t>
  </si>
  <si>
    <t>„Rozbudowa drogi wewnętrznej oraz budowa miejsc postojowych 
wraz z infrastrukturą towarzyszącą na działkach nr ewid. 
35/3, 35/4, 35/11, 35/14, 161/2, 161/3, 161/4, 404/2 
w miejscowości Nowa Dęba”
ETAP I</t>
  </si>
  <si>
    <t>Wycinka krzewów wraz z utylizacją
/ 5.0 m2
wg Inwentaryzacji stanu istniejącego</t>
  </si>
  <si>
    <t>Oczyszczenie i skropienie warstw konstrukcyjnych bitumicznych
/ 1141.00 m2
wg Rys. 02 Plan sytuacyjny - TOM II/1 - Projekt Wykonawczy</t>
  </si>
  <si>
    <t>Wyznaczenie trasy i punktów wysokościowych przy liniowych robotach ziemnych.
/ Droga wewnętrzna 85.0 m 
/ Zjazd ZL-1 6.5 m
wg Rys. 02 Plan sytuacyjny - TOM II/1 - Projekt Wykonawczy</t>
  </si>
  <si>
    <t>Zdjęcie warstwy ziemi urodzajnej (humusu) wraz z jej wywiezieniem (w gestii Wykonawcy). Przyjęto średnią grubość warstwy humusu 20 cm
/ 215*0.20= 43.0 m3
wg Rys. 02 Plan sytuacyjny - TOM II/1 - Projekt Wykonawczy
wg Inwentaryzacji stanu istniejącego</t>
  </si>
  <si>
    <t>Rozbiórka nawierzchni z kostki betonowej wraz z podbudowami (o średniej łącznej gr. warstw ok. 40 cm) wraz z transportem i utylizacją materiałów.
/ 47.0 m2
wg Rys. 02 Plan sytuacyjny - TOM II/1 - Projekt Wykonawczy
wg Inwentaryzacji stanu istniejącego</t>
  </si>
  <si>
    <t>Rozbiórka obrzeży z prefabrykowanych elementów betonowych na ławie betonowej wraz z transportem i utylizacją materiałów.
/ 28.0 m 
wg Rys. 02 Plan sytuacyjny - TOM II/1 - Projekt Wykonawczy
wg Inwentaryzacji stanu istniejącego</t>
  </si>
  <si>
    <t>Rozbiórka krawężników z prefabrykowanych elementów betonowych na ławie betonowej wraz z transportem i utylizacją materiałów.
/ 76.0 m 
wg Rys. 02 Plan sytuacyjny - TOM II/1 - Projekt Wykonawczy
wg Inwentaryzacji stanu istniejącego</t>
  </si>
  <si>
    <t>Rozbiórka ścieków z prefabrykowanych elementów betonowych na ławie betonowej wraz z transportem i utylizacją materiałów.
/ 8.0 m 
wg Rys. 02 Plan sytuacyjny - TOM II/1 - Projekt Wykonawczy
wg Inwentaryzacji stanu istniejącego</t>
  </si>
  <si>
    <t>Demontaż oznakowania pionowego (1 tarcz, 1 słupków) do ponownego wbudowania
/ 1 kpl. 
wg Rys. 02 Plan sytuacyjny - TOM II/1 - Projekt Wykonawczy
wg Inwentaryzacji stanu istniejącego
*UWAGA: Likwidowane oznakowanie stanowi własność Inwestora</t>
  </si>
  <si>
    <t>Wykonanie wykopów mechanicznie w gruncie kat. I-V z transportem urobku na odkład (miejsce odkładu zapewnia Wykonawca, naddatek nie wykorzystany na budowie Wykonawca zagospodaruje we własnym zakresie) wraz z niezbędnym zabezpieczeniem wykopów na czas wykonywania robót oraz odwodnieniem wykopu przez cały okres trwania robót 
/ 73.0 m3
wg Rys. 02 Plan sytuacyjny - TOM II/1 - Projekt Wykonawczy
wg Rys. 03 Profile podłużne - TOM II/1 - Projekt Wykonawczy
wg Rys. 04 Przekroje normalne - TOM II/1 - Projekt Wykonawczy</t>
  </si>
  <si>
    <t>Wykonanie nasypów mechanicznie z gruntu kat. I-VI z pozyskaniem i transportem gruntu wraz z formowaniem i zagęszczaniem grutu nasypowego 
/ 40.0 m3
wg Rys. 02 Plan sytuacyjny - TOM II/1 - Projekt Wykonawczy
wg Rys. 03 Profile podłużne - TOM II/1 - Projekt Wykonawczy
wg Rys. 04 Przekroje normalne - TOM II/1 - Projekt Wykonawczy</t>
  </si>
  <si>
    <t>Wykonanie profilowania i zagęszczenia podłoża po wykonaniu wykopów w gruntach kat. I-V
/ Droga wewnętrzna 230.0 m2
/ Zjazdy 26.0 m2
wg Rys. 02 Plan sytuacyjny - TOM II/1 - Projekt Wykonawczy</t>
  </si>
  <si>
    <t>Wykonanie warstwy technologicznej z mieszanki związanej spoiwem hydraulicznym lub gruntu stablizowanego spoiwem hydraulicznym C1,5/2,0 ≤ 4,0 MPa, gr. 20 cm 
/ Droga wewnętrzna 230.0 m2
/ Zjazdy 26.0 m2
wg Rys. 02 Plan sytuacyjny - TOM II/1 - Projekt Wykonawczy</t>
  </si>
  <si>
    <t>Wykonanie warstwy technologicznej z mieszanki związanej spoiwem hydraulicznym lub gruntu stablizowanego spoiwem hydraulicznym C1,5/2,0 ≤ 4,0 MPa, gr. 15 cm 
/ Drogi dla pieszych 26.0 m2
wg Rys. 02 Plan sytuacyjny - TOM II/1 - Projekt Wykonawczy</t>
  </si>
  <si>
    <t>Wykonanie warstwy podbudowy zasadniczej z mieszanki niezwiązanej z kruszywem C90/3 o uziarnieniu 0/31.5, gr. 20 cm
/ Droga wewnętrzna 193.0 m2
/ Zjazd 24.0 m2
wg Rys. 02 Plan sytuacyjny - TOM II/1 - Projekt Wykonawczy</t>
  </si>
  <si>
    <t>Wykonanie warstwy podbudowy zasadniczej z mieszanki niezwiązanej z kruszywem C90/3 o uziarnieniu 0/31.5, gr. 15 cm
/ Drogi dla pieszych 26.0 m2
wg Rys. 02 Plan sytuacyjny - TOM II/1 - Projekt Wykonawczy</t>
  </si>
  <si>
    <t>Wykonanie warstwy nawierzchniowej z kostki betonowej gr. 8 cm na podsypce cementowo-piaskowej 1:4 gr. 3 cm
/ Drogi dla pieszych 26.0 m2
/ Zjazdy 24.0 m2
wg Rys. 02 Plan sytuacyjny - TOM II/1 - Projekt Wykonawczy</t>
  </si>
  <si>
    <t>Wykonanie warstwy nawierzchniowej z płyt ażurowych typu MEBA gr. 8 cm wypełnionych żwirem płukanym 8/16 na podsypce piaskowej gr. 5 cm
/ Miejsca składowania śniegu 70.0 m2
wg Rys. 02 Plan sytuacyjny - TOM II/1 - Projekt Wykonawczy</t>
  </si>
  <si>
    <t>Wykonanie humusowania z obsianiem mieszanką traw, gr. min. 10 cm (śr. gr. 30 cm)
/ 177.0 m2
wg Rys. 02 Plan sytuacyjny - TOM II/1 - Projekt Wykonawczy</t>
  </si>
  <si>
    <t>Wykonanie oznakowania pionowego - Tarcze średnie - znak typ T pokryte folią II generacji
/ 2 szt.
wg Rys. 07 Lokalizacja oznakowania - TOM II/1 - Projekt Wykonawczy</t>
  </si>
  <si>
    <t>Wykonanie konstrukcji wsporczych (słupków) - istniejące
/ 1 szt.
wg Rys. 07 Lokalizacja oznakowania - TOM II/1 - Projekt Wykonawczy</t>
  </si>
  <si>
    <t>Wykonanie krawężników betonowych (na płask) o wymiarach 12x25x100 cm na ławie z betonu C12/15 o śr. pow. 0,04 m2
/ 59.0 m
wg Rys. 02 Plan sytuacyjny - TOM II/1 - Projekt Wykonawczy</t>
  </si>
  <si>
    <t>Wykonanie krawężników betonowych (na płask) o wymiarach 12x25x100 cm na ławie z betonu C12/15 o śr. pow. 0,07 m2
/ 4.0 m
wg Rys. 02 Plan sytuacyjny - TOM II/1 - Projekt Wykonawczy</t>
  </si>
  <si>
    <t>Wykonanie krawężników betonowych (obniżonych) 12x20x100 cm (przycięcie krawężnika 12x25x100) na ławie z betonu C12/15 o śr. pow. 0,04 m2
/ 5.0 m
wg Rys. 02 Plan sytuacyjny - TOM II/1 - Projekt Wykonawczy</t>
  </si>
  <si>
    <t>Wykonanie obrzeży betonowych o wymiarach 8x25x100 cm na ławie z betonu C12/15 o pow. 0,05 m2
/ 26.00 m
wg Rys. 02 Plan sytuacyjny - TOM II/1 - Projekt Wykonawczy</t>
  </si>
  <si>
    <t>Wykonanie ścieku korytkowego "typ muldowy" 
15x60x50 cm na ławie z betonu C12/15 o pow. 0,20 m2
/ 8.0 m
wg Rys. 02 Plan sytuacyjny - TOM II/1 - Projekt Wykonawczy</t>
  </si>
  <si>
    <t>Wykonanie ulepszenia poboczy z mieszanki niezwiązanej z kruszywem C90/3 o uziarnieniu 0/31.5, gr. 15 cm
/ Droga wewnętrzna 88.0
wg Rys. 02 Plan sytuacyjny - TOM II/1 - Projekt Wykonawczy</t>
  </si>
  <si>
    <t>1.4.2</t>
  </si>
  <si>
    <t>1.4.4</t>
  </si>
  <si>
    <t>1.4.5</t>
  </si>
  <si>
    <t>1.4.6</t>
  </si>
  <si>
    <t>3.2.2</t>
  </si>
  <si>
    <t>3.4.2</t>
  </si>
  <si>
    <t>3.4.4</t>
  </si>
  <si>
    <t>4.4.2</t>
  </si>
  <si>
    <t>6.1.2</t>
  </si>
  <si>
    <t>6.1.4</t>
  </si>
  <si>
    <t>7.1.2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</si>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</sst>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  <numFmt numFmtId="169" formatCode="#,##0.00\ _z_ł"/>
    <numFmt numFmtId="170" formatCode="#,##0.00\ &quot;zł&quot;"/>
    <numFmt numFmtId="171" formatCode="0.000"/>
    <numFmt numFmtId="172" formatCode="_-* #,##0.00\ [$zł-415]_-;\-* #,##0.00\ [$zł-415]_-;_-* &quot;-&quot;??\ [$zł-415]_-;_-@_-"/>
  </numFmts>
  <fonts count="4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Arial"/>
      <family val="2"/>
    </font>
    <font>
      <sz val="10"/>
      <name val="Times New Roman CE"/>
      <charset val="238"/>
    </font>
    <font>
      <sz val="12"/>
      <name val="Helv"/>
    </font>
    <font>
      <b/>
      <sz val="10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4"/>
      <name val="Arial"/>
      <family val="2"/>
      <charset val="238"/>
    </font>
    <font>
      <b/>
      <sz val="14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b/>
      <u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Arial"/>
      <family val="2"/>
      <charset val="238"/>
    </font>
    <font>
      <sz val="8"/>
      <color indexed="8"/>
      <name val="Tahoma"/>
      <family val="2"/>
      <charset val="238"/>
    </font>
    <font>
      <b/>
      <u/>
      <sz val="8"/>
      <color indexed="8"/>
      <name val="Tahoma"/>
      <family val="2"/>
      <charset val="238"/>
    </font>
    <font>
      <b/>
      <sz val="12"/>
      <name val="Tahoma"/>
      <family val="2"/>
      <charset val="238"/>
    </font>
    <font>
      <b/>
      <sz val="12"/>
      <name val="Arial"/>
      <family val="2"/>
      <charset val="238"/>
    </font>
    <font>
      <b/>
      <u/>
      <sz val="10"/>
      <name val="Tahoma"/>
      <family val="2"/>
      <charset val="238"/>
    </font>
    <font>
      <sz val="10"/>
      <color indexed="10"/>
      <name val="Tahoma"/>
      <family val="2"/>
      <charset val="238"/>
    </font>
    <font>
      <b/>
      <u/>
      <sz val="10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u/>
      <sz val="8"/>
      <name val="Tahoma"/>
      <family val="2"/>
      <charset val="238"/>
    </font>
    <font>
      <u/>
      <sz val="8"/>
      <color indexed="8"/>
      <name val="Tahoma"/>
      <family val="2"/>
      <charset val="238"/>
    </font>
    <font>
      <sz val="8"/>
      <name val="Arial"/>
      <family val="2"/>
      <charset val="238"/>
    </font>
    <font>
      <sz val="10"/>
      <color indexed="57"/>
      <name val="Tahoma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5"/>
      <name val="Arial"/>
      <family val="2"/>
      <charset val="238"/>
    </font>
    <font>
      <b/>
      <sz val="10"/>
      <color indexed="57"/>
      <name val="Arial"/>
      <family val="2"/>
      <charset val="238"/>
    </font>
    <font>
      <b/>
      <sz val="10"/>
      <color indexed="57"/>
      <name val="Tahoma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04">
    <xf numFmtId="0" fontId="0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38" fontId="5" fillId="2" borderId="0" applyNumberFormat="0" applyBorder="0" applyAlignment="0" applyProtection="0"/>
    <xf numFmtId="10" fontId="5" fillId="3" borderId="1" applyNumberFormat="0" applyBorder="0" applyAlignment="0" applyProtection="0"/>
    <xf numFmtId="168" fontId="6" fillId="0" borderId="0"/>
    <xf numFmtId="37" fontId="7" fillId="0" borderId="0"/>
    <xf numFmtId="0" fontId="2" fillId="0" borderId="0"/>
    <xf numFmtId="10" fontId="4" fillId="0" borderId="0" applyFont="0" applyFill="0" applyBorder="0" applyAlignment="0" applyProtection="0"/>
    <xf numFmtId="0" fontId="2" fillId="0" borderId="0"/>
    <xf numFmtId="0" fontId="15" fillId="0" borderId="2">
      <alignment horizontal="left"/>
    </xf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0" fontId="1" fillId="0" borderId="0"/>
    <xf numFmtId="0" fontId="1" fillId="0" borderId="0"/>
    <xf numFmtId="1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4">
    <xf numFmtId="0" fontId="0" fillId="0" borderId="0" xfId="0"/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27" fillId="4" borderId="1" xfId="0" applyFont="1" applyFill="1" applyBorder="1" applyAlignment="1">
      <alignment vertical="top" wrapText="1"/>
    </xf>
    <xf numFmtId="0" fontId="27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right"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4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2" fontId="19" fillId="0" borderId="0" xfId="0" applyNumberFormat="1" applyFont="1" applyAlignment="1">
      <alignment vertical="center" wrapText="1"/>
    </xf>
    <xf numFmtId="2" fontId="13" fillId="0" borderId="0" xfId="0" applyNumberFormat="1" applyFont="1" applyAlignment="1">
      <alignment vertical="center" wrapText="1"/>
    </xf>
    <xf numFmtId="0" fontId="27" fillId="0" borderId="0" xfId="0" applyFont="1" applyAlignment="1">
      <alignment horizontal="right" vertical="center" wrapText="1"/>
    </xf>
    <xf numFmtId="2" fontId="20" fillId="0" borderId="0" xfId="0" applyNumberFormat="1" applyFont="1" applyAlignment="1">
      <alignment vertical="center" wrapText="1"/>
    </xf>
    <xf numFmtId="2" fontId="27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2" fontId="18" fillId="0" borderId="0" xfId="0" applyNumberFormat="1" applyFont="1" applyAlignment="1">
      <alignment vertical="center" wrapText="1"/>
    </xf>
    <xf numFmtId="2" fontId="14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27" fillId="0" borderId="0" xfId="0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27" fillId="0" borderId="0" xfId="0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4" fontId="9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4" fontId="18" fillId="0" borderId="0" xfId="0" applyNumberFormat="1" applyFont="1" applyAlignment="1">
      <alignment vertical="top" wrapText="1"/>
    </xf>
    <xf numFmtId="4" fontId="14" fillId="0" borderId="0" xfId="0" applyNumberFormat="1" applyFont="1" applyAlignment="1">
      <alignment vertical="top" wrapText="1"/>
    </xf>
    <xf numFmtId="0" fontId="14" fillId="0" borderId="0" xfId="0" applyFont="1" applyAlignment="1">
      <alignment vertical="center"/>
    </xf>
    <xf numFmtId="4" fontId="20" fillId="0" borderId="0" xfId="0" applyNumberFormat="1" applyFont="1" applyAlignment="1">
      <alignment vertical="top" wrapText="1"/>
    </xf>
    <xf numFmtId="4" fontId="27" fillId="0" borderId="0" xfId="0" applyNumberFormat="1" applyFont="1" applyAlignment="1">
      <alignment vertical="top" wrapText="1"/>
    </xf>
    <xf numFmtId="16" fontId="27" fillId="0" borderId="0" xfId="0" applyNumberFormat="1" applyFont="1" applyAlignment="1">
      <alignment horizontal="right" vertical="top" wrapText="1"/>
    </xf>
    <xf numFmtId="4" fontId="27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8" fillId="0" borderId="0" xfId="0" applyFont="1"/>
    <xf numFmtId="0" fontId="24" fillId="0" borderId="0" xfId="0" applyFont="1" applyAlignment="1">
      <alignment vertical="top" wrapText="1"/>
    </xf>
    <xf numFmtId="0" fontId="30" fillId="0" borderId="0" xfId="0" applyFont="1" applyAlignment="1">
      <alignment vertical="top" wrapText="1"/>
    </xf>
    <xf numFmtId="0" fontId="31" fillId="0" borderId="0" xfId="0" applyFont="1" applyAlignment="1">
      <alignment vertical="top" wrapText="1"/>
    </xf>
    <xf numFmtId="0" fontId="32" fillId="0" borderId="0" xfId="0" applyFont="1" applyAlignment="1">
      <alignment vertical="top" wrapText="1"/>
    </xf>
    <xf numFmtId="2" fontId="14" fillId="0" borderId="0" xfId="0" applyNumberFormat="1" applyFont="1" applyAlignment="1">
      <alignment horizontal="center" vertical="center"/>
    </xf>
    <xf numFmtId="0" fontId="13" fillId="4" borderId="3" xfId="0" applyFont="1" applyFill="1" applyBorder="1" applyAlignment="1">
      <alignment horizontal="right" vertical="top" wrapText="1"/>
    </xf>
    <xf numFmtId="4" fontId="8" fillId="0" borderId="0" xfId="0" applyNumberFormat="1" applyFont="1" applyAlignment="1">
      <alignment horizontal="center" vertical="center" wrapText="1"/>
    </xf>
    <xf numFmtId="0" fontId="14" fillId="0" borderId="3" xfId="0" applyFont="1" applyBorder="1" applyAlignment="1">
      <alignment horizontal="right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right" vertical="top" wrapText="1"/>
    </xf>
    <xf numFmtId="0" fontId="13" fillId="5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top" wrapText="1"/>
    </xf>
    <xf numFmtId="0" fontId="14" fillId="5" borderId="1" xfId="0" applyFont="1" applyFill="1" applyBorder="1" applyAlignment="1">
      <alignment horizontal="center" vertical="center" wrapText="1"/>
    </xf>
    <xf numFmtId="0" fontId="34" fillId="0" borderId="3" xfId="0" applyFont="1" applyBorder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5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169" fontId="0" fillId="0" borderId="9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9" fontId="0" fillId="0" borderId="10" xfId="0" applyNumberForma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169" fontId="0" fillId="0" borderId="12" xfId="0" applyNumberFormat="1" applyBorder="1" applyAlignment="1">
      <alignment horizontal="right" vertical="center"/>
    </xf>
    <xf numFmtId="169" fontId="0" fillId="0" borderId="6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left" vertical="center" wrapText="1"/>
    </xf>
    <xf numFmtId="2" fontId="1" fillId="0" borderId="10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 wrapText="1"/>
    </xf>
    <xf numFmtId="0" fontId="0" fillId="6" borderId="0" xfId="0" applyFill="1"/>
    <xf numFmtId="0" fontId="0" fillId="0" borderId="0" xfId="0" applyAlignment="1">
      <alignment horizontal="center"/>
    </xf>
    <xf numFmtId="2" fontId="14" fillId="0" borderId="1" xfId="0" applyNumberFormat="1" applyFont="1" applyBorder="1" applyAlignment="1">
      <alignment horizontal="center" vertical="center" wrapText="1"/>
    </xf>
    <xf numFmtId="0" fontId="37" fillId="0" borderId="0" xfId="0" applyFont="1"/>
    <xf numFmtId="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0" fillId="7" borderId="0" xfId="0" applyFill="1"/>
    <xf numFmtId="0" fontId="38" fillId="7" borderId="0" xfId="0" applyFont="1" applyFill="1" applyAlignment="1">
      <alignment horizontal="center"/>
    </xf>
    <xf numFmtId="0" fontId="39" fillId="0" borderId="0" xfId="0" applyFont="1" applyAlignment="1">
      <alignment vertical="top" wrapText="1"/>
    </xf>
    <xf numFmtId="0" fontId="38" fillId="0" borderId="0" xfId="0" applyFont="1"/>
    <xf numFmtId="2" fontId="0" fillId="4" borderId="9" xfId="0" applyNumberFormat="1" applyFill="1" applyBorder="1"/>
    <xf numFmtId="2" fontId="8" fillId="0" borderId="10" xfId="0" applyNumberFormat="1" applyFont="1" applyBorder="1" applyAlignment="1">
      <alignment horizontal="center" vertical="center" wrapText="1"/>
    </xf>
    <xf numFmtId="2" fontId="14" fillId="5" borderId="10" xfId="0" applyNumberFormat="1" applyFont="1" applyFill="1" applyBorder="1" applyAlignment="1">
      <alignment horizontal="center" vertical="center" wrapText="1"/>
    </xf>
    <xf numFmtId="2" fontId="14" fillId="2" borderId="1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2" fontId="8" fillId="0" borderId="13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2" fontId="14" fillId="0" borderId="10" xfId="0" applyNumberFormat="1" applyFont="1" applyBorder="1" applyAlignment="1">
      <alignment horizontal="center" vertical="center" wrapText="1"/>
    </xf>
    <xf numFmtId="2" fontId="14" fillId="4" borderId="1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4" fillId="9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 wrapText="1"/>
    </xf>
    <xf numFmtId="170" fontId="14" fillId="0" borderId="0" xfId="0" applyNumberFormat="1" applyFont="1" applyAlignment="1">
      <alignment horizontal="center" vertical="center"/>
    </xf>
    <xf numFmtId="0" fontId="0" fillId="8" borderId="0" xfId="0" applyFill="1"/>
    <xf numFmtId="0" fontId="14" fillId="9" borderId="1" xfId="28" applyFont="1" applyFill="1" applyBorder="1" applyAlignment="1">
      <alignment horizontal="center" vertical="center" wrapText="1"/>
    </xf>
    <xf numFmtId="0" fontId="14" fillId="9" borderId="1" xfId="267" applyFont="1" applyFill="1" applyBorder="1" applyAlignment="1">
      <alignment horizontal="center" vertical="center" wrapText="1"/>
    </xf>
    <xf numFmtId="4" fontId="13" fillId="9" borderId="1" xfId="296" applyNumberFormat="1" applyFont="1" applyFill="1" applyBorder="1" applyAlignment="1">
      <alignment horizontal="center" vertical="center" wrapText="1"/>
    </xf>
    <xf numFmtId="0" fontId="14" fillId="9" borderId="1" xfId="296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4" fontId="19" fillId="0" borderId="0" xfId="0" applyNumberFormat="1" applyFont="1" applyAlignment="1">
      <alignment horizontal="right" vertical="top"/>
    </xf>
    <xf numFmtId="0" fontId="22" fillId="0" borderId="0" xfId="0" applyFont="1" applyAlignment="1">
      <alignment horizontal="right" vertical="top" wrapText="1"/>
    </xf>
    <xf numFmtId="4" fontId="21" fillId="0" borderId="0" xfId="0" applyNumberFormat="1" applyFont="1" applyAlignment="1">
      <alignment horizontal="right" vertical="top"/>
    </xf>
    <xf numFmtId="0" fontId="25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4" fontId="14" fillId="9" borderId="1" xfId="0" applyNumberFormat="1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vertical="center" wrapText="1"/>
    </xf>
    <xf numFmtId="0" fontId="27" fillId="9" borderId="1" xfId="28" applyFont="1" applyFill="1" applyBorder="1" applyAlignment="1">
      <alignment horizontal="center" vertical="center" wrapText="1"/>
    </xf>
    <xf numFmtId="0" fontId="27" fillId="9" borderId="1" xfId="28" applyFont="1" applyFill="1" applyBorder="1" applyAlignment="1">
      <alignment horizontal="left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vertical="center" wrapText="1"/>
    </xf>
    <xf numFmtId="0" fontId="27" fillId="9" borderId="1" xfId="296" applyFont="1" applyFill="1" applyBorder="1" applyAlignment="1">
      <alignment horizontal="center" vertical="center" wrapText="1"/>
    </xf>
    <xf numFmtId="0" fontId="27" fillId="9" borderId="1" xfId="296" applyFont="1" applyFill="1" applyBorder="1" applyAlignment="1">
      <alignment vertical="center" wrapText="1"/>
    </xf>
    <xf numFmtId="0" fontId="40" fillId="0" borderId="0" xfId="0" applyFont="1"/>
    <xf numFmtId="0" fontId="40" fillId="8" borderId="0" xfId="0" applyFont="1" applyFill="1"/>
    <xf numFmtId="0" fontId="27" fillId="9" borderId="1" xfId="267" applyFont="1" applyFill="1" applyBorder="1" applyAlignment="1">
      <alignment horizontal="center" vertical="center" wrapText="1"/>
    </xf>
    <xf numFmtId="0" fontId="27" fillId="9" borderId="1" xfId="267" applyFont="1" applyFill="1" applyBorder="1" applyAlignment="1">
      <alignment vertical="center" wrapText="1"/>
    </xf>
    <xf numFmtId="0" fontId="41" fillId="0" borderId="0" xfId="0" applyFont="1"/>
    <xf numFmtId="0" fontId="1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" fontId="27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center" vertical="center" wrapText="1"/>
    </xf>
    <xf numFmtId="0" fontId="14" fillId="0" borderId="1" xfId="218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253" applyFont="1" applyBorder="1" applyAlignment="1">
      <alignment horizontal="center" vertical="center" wrapText="1"/>
    </xf>
    <xf numFmtId="0" fontId="14" fillId="0" borderId="1" xfId="253" applyFont="1" applyBorder="1" applyAlignment="1">
      <alignment horizontal="left" vertical="center" wrapText="1"/>
    </xf>
    <xf numFmtId="2" fontId="14" fillId="0" borderId="1" xfId="253" applyNumberFormat="1" applyFont="1" applyBorder="1" applyAlignment="1">
      <alignment horizontal="center" vertical="center" wrapText="1"/>
    </xf>
    <xf numFmtId="4" fontId="13" fillId="0" borderId="1" xfId="253" applyNumberFormat="1" applyFont="1" applyBorder="1" applyAlignment="1">
      <alignment horizontal="center" vertical="center" wrapText="1"/>
    </xf>
    <xf numFmtId="2" fontId="13" fillId="0" borderId="1" xfId="253" applyNumberFormat="1" applyFont="1" applyBorder="1" applyAlignment="1">
      <alignment horizontal="center" vertical="center" wrapText="1"/>
    </xf>
    <xf numFmtId="0" fontId="13" fillId="0" borderId="1" xfId="296" applyFont="1" applyBorder="1" applyAlignment="1">
      <alignment horizontal="center" vertical="center" wrapText="1"/>
    </xf>
    <xf numFmtId="0" fontId="14" fillId="0" borderId="1" xfId="296" applyFont="1" applyBorder="1" applyAlignment="1">
      <alignment vertical="center" wrapText="1"/>
    </xf>
    <xf numFmtId="0" fontId="14" fillId="0" borderId="1" xfId="296" applyFont="1" applyBorder="1" applyAlignment="1">
      <alignment horizontal="center" vertical="center" wrapText="1"/>
    </xf>
    <xf numFmtId="2" fontId="14" fillId="0" borderId="1" xfId="296" applyNumberFormat="1" applyFont="1" applyBorder="1" applyAlignment="1">
      <alignment horizontal="center" vertical="center" wrapText="1"/>
    </xf>
    <xf numFmtId="4" fontId="13" fillId="0" borderId="1" xfId="271" applyNumberFormat="1" applyFont="1" applyBorder="1" applyAlignment="1">
      <alignment horizontal="center" vertical="center" wrapText="1"/>
    </xf>
    <xf numFmtId="2" fontId="13" fillId="0" borderId="1" xfId="296" applyNumberFormat="1" applyFont="1" applyBorder="1" applyAlignment="1">
      <alignment horizontal="center" vertical="center" wrapText="1"/>
    </xf>
    <xf numFmtId="0" fontId="27" fillId="0" borderId="1" xfId="296" applyFont="1" applyBorder="1" applyAlignment="1">
      <alignment horizontal="center" vertical="center" wrapText="1"/>
    </xf>
    <xf numFmtId="4" fontId="14" fillId="0" borderId="1" xfId="296" applyNumberFormat="1" applyFont="1" applyBorder="1" applyAlignment="1">
      <alignment horizontal="center" vertical="center" wrapText="1"/>
    </xf>
    <xf numFmtId="4" fontId="13" fillId="0" borderId="1" xfId="296" applyNumberFormat="1" applyFont="1" applyBorder="1" applyAlignment="1">
      <alignment horizontal="center" vertical="center" wrapText="1"/>
    </xf>
    <xf numFmtId="0" fontId="14" fillId="0" borderId="1" xfId="258" applyFont="1" applyBorder="1" applyAlignment="1">
      <alignment horizontal="center" vertical="center" wrapText="1"/>
    </xf>
    <xf numFmtId="0" fontId="14" fillId="0" borderId="1" xfId="258" applyFont="1" applyBorder="1" applyAlignment="1">
      <alignment horizontal="left" vertical="center" wrapText="1"/>
    </xf>
    <xf numFmtId="2" fontId="14" fillId="0" borderId="1" xfId="258" applyNumberFormat="1" applyFont="1" applyBorder="1" applyAlignment="1">
      <alignment horizontal="center" vertical="center" wrapText="1"/>
    </xf>
    <xf numFmtId="4" fontId="14" fillId="0" borderId="1" xfId="258" applyNumberFormat="1" applyFont="1" applyBorder="1" applyAlignment="1">
      <alignment horizontal="center" vertical="center" wrapText="1"/>
    </xf>
    <xf numFmtId="0" fontId="14" fillId="0" borderId="1" xfId="258" applyFont="1" applyBorder="1" applyAlignment="1">
      <alignment vertical="center" wrapText="1"/>
    </xf>
    <xf numFmtId="2" fontId="13" fillId="0" borderId="1" xfId="258" applyNumberFormat="1" applyFont="1" applyBorder="1" applyAlignment="1">
      <alignment horizontal="center" vertical="center" wrapText="1"/>
    </xf>
    <xf numFmtId="4" fontId="13" fillId="0" borderId="1" xfId="258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1" xfId="28" applyFont="1" applyFill="1" applyBorder="1" applyAlignment="1">
      <alignment horizontal="center" vertical="center" wrapText="1"/>
    </xf>
    <xf numFmtId="0" fontId="13" fillId="9" borderId="1" xfId="267" applyFont="1" applyFill="1" applyBorder="1" applyAlignment="1">
      <alignment horizontal="center" vertical="center" wrapText="1"/>
    </xf>
    <xf numFmtId="0" fontId="14" fillId="0" borderId="1" xfId="258" quotePrefix="1" applyFont="1" applyBorder="1" applyAlignment="1">
      <alignment horizontal="center" vertical="center" wrapText="1"/>
    </xf>
    <xf numFmtId="2" fontId="14" fillId="9" borderId="1" xfId="0" applyNumberFormat="1" applyFont="1" applyFill="1" applyBorder="1" applyAlignment="1">
      <alignment horizontal="center" vertical="center" wrapText="1"/>
    </xf>
    <xf numFmtId="2" fontId="14" fillId="9" borderId="1" xfId="28" applyNumberFormat="1" applyFont="1" applyFill="1" applyBorder="1" applyAlignment="1">
      <alignment horizontal="center" vertical="center" wrapText="1"/>
    </xf>
    <xf numFmtId="2" fontId="14" fillId="9" borderId="1" xfId="267" applyNumberFormat="1" applyFont="1" applyFill="1" applyBorder="1" applyAlignment="1">
      <alignment horizontal="center" vertical="center" wrapText="1"/>
    </xf>
    <xf numFmtId="2" fontId="14" fillId="10" borderId="1" xfId="0" applyNumberFormat="1" applyFont="1" applyFill="1" applyBorder="1" applyAlignment="1">
      <alignment horizontal="center" vertical="center" wrapText="1"/>
    </xf>
    <xf numFmtId="0" fontId="27" fillId="9" borderId="1" xfId="287" applyFont="1" applyFill="1" applyBorder="1" applyAlignment="1">
      <alignment vertical="center" wrapText="1"/>
    </xf>
    <xf numFmtId="0" fontId="27" fillId="9" borderId="1" xfId="295" applyFont="1" applyFill="1" applyBorder="1" applyAlignment="1">
      <alignment horizontal="center" vertical="center" wrapText="1"/>
    </xf>
    <xf numFmtId="0" fontId="27" fillId="9" borderId="1" xfId="295" applyFont="1" applyFill="1" applyBorder="1" applyAlignment="1">
      <alignment vertical="center" wrapText="1"/>
    </xf>
    <xf numFmtId="0" fontId="14" fillId="9" borderId="1" xfId="295" applyFont="1" applyFill="1" applyBorder="1" applyAlignment="1">
      <alignment horizontal="center" vertical="center" wrapText="1"/>
    </xf>
    <xf numFmtId="2" fontId="14" fillId="9" borderId="1" xfId="295" applyNumberFormat="1" applyFont="1" applyFill="1" applyBorder="1" applyAlignment="1">
      <alignment horizontal="center" vertical="center" wrapText="1"/>
    </xf>
    <xf numFmtId="16" fontId="13" fillId="9" borderId="1" xfId="295" quotePrefix="1" applyNumberFormat="1" applyFont="1" applyFill="1" applyBorder="1" applyAlignment="1">
      <alignment horizontal="center" vertical="center" wrapText="1"/>
    </xf>
    <xf numFmtId="0" fontId="14" fillId="0" borderId="1" xfId="277" applyFont="1" applyBorder="1" applyAlignment="1">
      <alignment horizontal="center" vertical="center" wrapText="1"/>
    </xf>
    <xf numFmtId="0" fontId="14" fillId="0" borderId="1" xfId="277" applyFont="1" applyBorder="1" applyAlignment="1">
      <alignment horizontal="left" vertical="center" wrapText="1"/>
    </xf>
    <xf numFmtId="3" fontId="13" fillId="0" borderId="1" xfId="277" applyNumberFormat="1" applyFont="1" applyBorder="1" applyAlignment="1">
      <alignment horizontal="center" vertical="center" wrapText="1"/>
    </xf>
    <xf numFmtId="2" fontId="13" fillId="0" borderId="1" xfId="277" applyNumberFormat="1" applyFont="1" applyBorder="1" applyAlignment="1">
      <alignment horizontal="center" vertical="center" wrapText="1"/>
    </xf>
    <xf numFmtId="0" fontId="14" fillId="0" borderId="1" xfId="300" applyFont="1" applyBorder="1" applyAlignment="1">
      <alignment horizontal="left" vertical="center" wrapText="1"/>
    </xf>
    <xf numFmtId="0" fontId="14" fillId="0" borderId="1" xfId="298" applyFont="1" applyBorder="1" applyAlignment="1">
      <alignment horizontal="center" vertical="center" wrapText="1"/>
    </xf>
    <xf numFmtId="0" fontId="27" fillId="0" borderId="1" xfId="298" applyFont="1" applyBorder="1" applyAlignment="1">
      <alignment horizontal="center" vertical="center" wrapText="1"/>
    </xf>
    <xf numFmtId="0" fontId="14" fillId="0" borderId="1" xfId="298" applyFont="1" applyBorder="1" applyAlignment="1">
      <alignment horizontal="left" vertical="center" wrapText="1"/>
    </xf>
    <xf numFmtId="2" fontId="14" fillId="0" borderId="1" xfId="298" applyNumberFormat="1" applyFont="1" applyBorder="1" applyAlignment="1">
      <alignment horizontal="center" vertical="center" wrapText="1"/>
    </xf>
    <xf numFmtId="0" fontId="14" fillId="0" borderId="1" xfId="298" applyFont="1" applyBorder="1" applyAlignment="1">
      <alignment vertical="center" wrapText="1"/>
    </xf>
    <xf numFmtId="2" fontId="13" fillId="0" borderId="1" xfId="298" applyNumberFormat="1" applyFont="1" applyBorder="1" applyAlignment="1">
      <alignment horizontal="center" vertical="center" wrapText="1"/>
    </xf>
    <xf numFmtId="0" fontId="14" fillId="0" borderId="1" xfId="232" applyFont="1" applyBorder="1" applyAlignment="1">
      <alignment vertical="center" wrapText="1"/>
    </xf>
    <xf numFmtId="0" fontId="14" fillId="0" borderId="1" xfId="239" applyFont="1" applyBorder="1" applyAlignment="1">
      <alignment vertical="center" wrapText="1"/>
    </xf>
    <xf numFmtId="0" fontId="14" fillId="0" borderId="1" xfId="289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4" fillId="0" borderId="1" xfId="283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14" fillId="0" borderId="1" xfId="241" applyFont="1" applyBorder="1" applyAlignment="1">
      <alignment horizontal="left" vertical="center" wrapText="1"/>
    </xf>
    <xf numFmtId="0" fontId="14" fillId="0" borderId="1" xfId="259" applyFont="1" applyBorder="1" applyAlignment="1">
      <alignment horizontal="left" vertical="center" wrapText="1"/>
    </xf>
    <xf numFmtId="0" fontId="14" fillId="0" borderId="1" xfId="261" applyFont="1" applyBorder="1" applyAlignment="1">
      <alignment horizontal="center" vertical="center" wrapText="1"/>
    </xf>
    <xf numFmtId="0" fontId="14" fillId="0" borderId="1" xfId="275" applyFont="1" applyBorder="1" applyAlignment="1">
      <alignment horizontal="left" vertical="center" wrapText="1"/>
    </xf>
    <xf numFmtId="0" fontId="14" fillId="0" borderId="1" xfId="28" applyFont="1" applyBorder="1" applyAlignment="1">
      <alignment horizontal="center" vertical="center" wrapText="1"/>
    </xf>
    <xf numFmtId="0" fontId="14" fillId="0" borderId="1" xfId="28" applyFont="1" applyBorder="1" applyAlignment="1">
      <alignment horizontal="left" vertical="center" wrapText="1"/>
    </xf>
    <xf numFmtId="4" fontId="13" fillId="0" borderId="1" xfId="28" applyNumberFormat="1" applyFont="1" applyBorder="1" applyAlignment="1">
      <alignment horizontal="center" vertical="center" wrapText="1"/>
    </xf>
    <xf numFmtId="0" fontId="27" fillId="0" borderId="1" xfId="28" applyFont="1" applyBorder="1" applyAlignment="1">
      <alignment horizontal="center" vertical="center" wrapText="1"/>
    </xf>
    <xf numFmtId="0" fontId="14" fillId="0" borderId="1" xfId="221" applyFont="1" applyBorder="1" applyAlignment="1">
      <alignment horizontal="left" vertical="center" wrapText="1"/>
    </xf>
    <xf numFmtId="0" fontId="14" fillId="0" borderId="1" xfId="237" applyFont="1" applyBorder="1" applyAlignment="1">
      <alignment horizontal="left" vertical="center" wrapText="1"/>
    </xf>
    <xf numFmtId="0" fontId="14" fillId="0" borderId="1" xfId="253" quotePrefix="1" applyFont="1" applyBorder="1" applyAlignment="1">
      <alignment horizontal="center" vertical="center" wrapText="1"/>
    </xf>
    <xf numFmtId="16" fontId="13" fillId="9" borderId="1" xfId="0" quotePrefix="1" applyNumberFormat="1" applyFont="1" applyFill="1" applyBorder="1" applyAlignment="1">
      <alignment horizontal="center" vertical="center" wrapText="1"/>
    </xf>
    <xf numFmtId="0" fontId="13" fillId="9" borderId="1" xfId="0" quotePrefix="1" applyFont="1" applyFill="1" applyBorder="1" applyAlignment="1">
      <alignment horizontal="center" vertical="center" wrapText="1"/>
    </xf>
    <xf numFmtId="0" fontId="13" fillId="9" borderId="1" xfId="296" quotePrefix="1" applyFont="1" applyFill="1" applyBorder="1" applyAlignment="1">
      <alignment horizontal="center" vertical="center" wrapText="1"/>
    </xf>
    <xf numFmtId="14" fontId="14" fillId="0" borderId="1" xfId="296" quotePrefix="1" applyNumberFormat="1" applyFont="1" applyBorder="1" applyAlignment="1">
      <alignment horizontal="center" vertical="center" wrapText="1"/>
    </xf>
    <xf numFmtId="0" fontId="14" fillId="0" borderId="1" xfId="298" quotePrefix="1" applyFont="1" applyBorder="1" applyAlignment="1">
      <alignment horizontal="center" vertical="center" wrapText="1"/>
    </xf>
    <xf numFmtId="0" fontId="13" fillId="9" borderId="1" xfId="295" quotePrefix="1" applyFont="1" applyFill="1" applyBorder="1" applyAlignment="1">
      <alignment horizontal="center" vertical="center" wrapText="1"/>
    </xf>
    <xf numFmtId="0" fontId="1" fillId="8" borderId="0" xfId="0" applyFont="1" applyFill="1"/>
    <xf numFmtId="172" fontId="1" fillId="0" borderId="0" xfId="0" applyNumberFormat="1" applyFont="1"/>
    <xf numFmtId="2" fontId="14" fillId="0" borderId="1" xfId="277" applyNumberFormat="1" applyFont="1" applyBorder="1" applyAlignment="1">
      <alignment horizontal="center" vertical="center" wrapText="1"/>
    </xf>
    <xf numFmtId="4" fontId="14" fillId="0" borderId="1" xfId="28" applyNumberFormat="1" applyFont="1" applyBorder="1" applyAlignment="1">
      <alignment horizontal="center" vertical="center" wrapText="1"/>
    </xf>
    <xf numFmtId="171" fontId="1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top" wrapText="1"/>
    </xf>
    <xf numFmtId="0" fontId="26" fillId="9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top" wrapText="1"/>
    </xf>
    <xf numFmtId="0" fontId="8" fillId="0" borderId="1" xfId="0" applyFont="1" applyBorder="1" applyAlignment="1">
      <alignment wrapText="1"/>
    </xf>
    <xf numFmtId="0" fontId="16" fillId="4" borderId="7" xfId="0" applyFont="1" applyFill="1" applyBorder="1" applyAlignment="1">
      <alignment horizontal="center"/>
    </xf>
    <xf numFmtId="0" fontId="0" fillId="0" borderId="8" xfId="0" applyBorder="1"/>
    <xf numFmtId="0" fontId="1" fillId="0" borderId="1" xfId="0" applyFont="1" applyBorder="1" applyAlignment="1">
      <alignment wrapText="1"/>
    </xf>
    <xf numFmtId="0" fontId="14" fillId="0" borderId="0" xfId="0" applyFont="1" applyAlignment="1">
      <alignment vertical="center" wrapText="1"/>
    </xf>
    <xf numFmtId="0" fontId="8" fillId="0" borderId="14" xfId="0" applyFont="1" applyBorder="1" applyAlignment="1">
      <alignment horizontal="right" vertical="top" wrapText="1"/>
    </xf>
    <xf numFmtId="0" fontId="1" fillId="0" borderId="15" xfId="0" applyFont="1" applyBorder="1" applyAlignment="1">
      <alignment wrapText="1"/>
    </xf>
    <xf numFmtId="2" fontId="14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13" fillId="0" borderId="0" xfId="0" applyFont="1" applyAlignment="1">
      <alignment vertical="center" wrapText="1"/>
    </xf>
    <xf numFmtId="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4" fillId="0" borderId="0" xfId="0" applyFont="1" applyAlignment="1">
      <alignment horizontal="right" vertical="top" wrapText="1"/>
    </xf>
    <xf numFmtId="0" fontId="1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13" fillId="0" borderId="0" xfId="0" applyFont="1" applyAlignment="1">
      <alignment horizontal="right" vertical="top" wrapText="1"/>
    </xf>
    <xf numFmtId="0" fontId="17" fillId="0" borderId="0" xfId="0" applyFont="1" applyAlignment="1">
      <alignment horizontal="left" wrapText="1"/>
    </xf>
    <xf numFmtId="4" fontId="19" fillId="0" borderId="0" xfId="0" applyNumberFormat="1" applyFont="1" applyAlignment="1">
      <alignment horizontal="right" vertical="top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22" fillId="0" borderId="0" xfId="0" applyFont="1" applyAlignment="1">
      <alignment horizontal="right" vertical="top" wrapText="1"/>
    </xf>
    <xf numFmtId="4" fontId="21" fillId="0" borderId="0" xfId="0" applyNumberFormat="1" applyFont="1" applyAlignment="1">
      <alignment horizontal="right" vertical="top"/>
    </xf>
    <xf numFmtId="0" fontId="16" fillId="4" borderId="17" xfId="0" applyFont="1" applyFill="1" applyBorder="1" applyAlignment="1">
      <alignment horizontal="left"/>
    </xf>
    <xf numFmtId="0" fontId="16" fillId="4" borderId="18" xfId="0" applyFont="1" applyFill="1" applyBorder="1" applyAlignment="1">
      <alignment horizontal="left"/>
    </xf>
    <xf numFmtId="0" fontId="16" fillId="4" borderId="16" xfId="0" applyFont="1" applyFill="1" applyBorder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304">
    <cellStyle name="_PERSONAL" xfId="1" xr:uid="{00000000-0005-0000-0000-000000000000}"/>
    <cellStyle name="_PERSONAL_1" xfId="2" xr:uid="{00000000-0005-0000-0000-000001000000}"/>
    <cellStyle name="Comma [0]_A" xfId="3" xr:uid="{00000000-0005-0000-0000-000002000000}"/>
    <cellStyle name="Comma_A" xfId="4" xr:uid="{00000000-0005-0000-0000-000003000000}"/>
    <cellStyle name="Currency [0]_A" xfId="5" xr:uid="{00000000-0005-0000-0000-000004000000}"/>
    <cellStyle name="Currency_A" xfId="6" xr:uid="{00000000-0005-0000-0000-000005000000}"/>
    <cellStyle name="Grey" xfId="7" xr:uid="{00000000-0005-0000-0000-000006000000}"/>
    <cellStyle name="Input [yellow]" xfId="8" xr:uid="{00000000-0005-0000-0000-000007000000}"/>
    <cellStyle name="Normal - Style1" xfId="9" xr:uid="{00000000-0005-0000-0000-000008000000}"/>
    <cellStyle name="Normal_A" xfId="10" xr:uid="{00000000-0005-0000-0000-000009000000}"/>
    <cellStyle name="normální_laroux" xfId="11" xr:uid="{00000000-0005-0000-0000-00000A000000}"/>
    <cellStyle name="Normalny" xfId="0" builtinId="0"/>
    <cellStyle name="Normalny 10" xfId="33" xr:uid="{00000000-0005-0000-0000-00000C000000}"/>
    <cellStyle name="Normalny 100" xfId="209" xr:uid="{00000000-0005-0000-0000-00000D000000}"/>
    <cellStyle name="Normalny 101" xfId="239" xr:uid="{00000000-0005-0000-0000-00000E000000}"/>
    <cellStyle name="Normalny 103" xfId="224" xr:uid="{00000000-0005-0000-0000-00000F000000}"/>
    <cellStyle name="Normalny 104" xfId="267" xr:uid="{00000000-0005-0000-0000-000010000000}"/>
    <cellStyle name="Normalny 105" xfId="259" xr:uid="{00000000-0005-0000-0000-000011000000}"/>
    <cellStyle name="Normalny 106" xfId="261" xr:uid="{00000000-0005-0000-0000-000012000000}"/>
    <cellStyle name="Normalny 107" xfId="275" xr:uid="{00000000-0005-0000-0000-000013000000}"/>
    <cellStyle name="Normalny 108" xfId="237" xr:uid="{00000000-0005-0000-0000-000014000000}"/>
    <cellStyle name="Normalny 109" xfId="256" xr:uid="{00000000-0005-0000-0000-000015000000}"/>
    <cellStyle name="Normalny 11" xfId="40" xr:uid="{00000000-0005-0000-0000-000016000000}"/>
    <cellStyle name="Normalny 110" xfId="278" xr:uid="{00000000-0005-0000-0000-000017000000}"/>
    <cellStyle name="Normalny 111" xfId="221" xr:uid="{00000000-0005-0000-0000-000018000000}"/>
    <cellStyle name="Normalny 112" xfId="276" xr:uid="{00000000-0005-0000-0000-000019000000}"/>
    <cellStyle name="Normalny 113" xfId="233" xr:uid="{00000000-0005-0000-0000-00001A000000}"/>
    <cellStyle name="Normalny 114" xfId="255" xr:uid="{00000000-0005-0000-0000-00001B000000}"/>
    <cellStyle name="Normalny 115" xfId="241" xr:uid="{00000000-0005-0000-0000-00001C000000}"/>
    <cellStyle name="Normalny 116" xfId="272" xr:uid="{00000000-0005-0000-0000-00001D000000}"/>
    <cellStyle name="Normalny 117" xfId="242" xr:uid="{00000000-0005-0000-0000-00001E000000}"/>
    <cellStyle name="Normalny 118" xfId="245" xr:uid="{00000000-0005-0000-0000-00001F000000}"/>
    <cellStyle name="Normalny 119" xfId="280" xr:uid="{00000000-0005-0000-0000-000020000000}"/>
    <cellStyle name="Normalny 12" xfId="42" xr:uid="{00000000-0005-0000-0000-000021000000}"/>
    <cellStyle name="Normalny 120" xfId="281" xr:uid="{00000000-0005-0000-0000-000022000000}"/>
    <cellStyle name="Normalny 121" xfId="283" xr:uid="{00000000-0005-0000-0000-000023000000}"/>
    <cellStyle name="Normalny 122" xfId="284" xr:uid="{00000000-0005-0000-0000-000024000000}"/>
    <cellStyle name="Normalny 123" xfId="285" xr:uid="{00000000-0005-0000-0000-000025000000}"/>
    <cellStyle name="Normalny 124" xfId="287" xr:uid="{00000000-0005-0000-0000-000026000000}"/>
    <cellStyle name="Normalny 125" xfId="288" xr:uid="{00000000-0005-0000-0000-000027000000}"/>
    <cellStyle name="Normalny 126" xfId="289" xr:uid="{00000000-0005-0000-0000-000028000000}"/>
    <cellStyle name="Normalny 128" xfId="277" xr:uid="{00000000-0005-0000-0000-000029000000}"/>
    <cellStyle name="Normalny 13" xfId="44" xr:uid="{00000000-0005-0000-0000-00002A000000}"/>
    <cellStyle name="Normalny 130" xfId="297" xr:uid="{00000000-0005-0000-0000-00002B000000}"/>
    <cellStyle name="Normalny 132" xfId="296" xr:uid="{00000000-0005-0000-0000-00002C000000}"/>
    <cellStyle name="Normalny 133" xfId="271" xr:uid="{00000000-0005-0000-0000-00002D000000}"/>
    <cellStyle name="Normalny 134" xfId="298" xr:uid="{00000000-0005-0000-0000-00002E000000}"/>
    <cellStyle name="Normalny 135" xfId="300" xr:uid="{00000000-0005-0000-0000-00002F000000}"/>
    <cellStyle name="Normalny 136" xfId="258" xr:uid="{00000000-0005-0000-0000-000030000000}"/>
    <cellStyle name="Normalny 137" xfId="295" xr:uid="{00000000-0005-0000-0000-000031000000}"/>
    <cellStyle name="Normalny 138" xfId="235" xr:uid="{00000000-0005-0000-0000-000032000000}"/>
    <cellStyle name="Normalny 139" xfId="291" xr:uid="{00000000-0005-0000-0000-000033000000}"/>
    <cellStyle name="Normalny 14" xfId="46" xr:uid="{00000000-0005-0000-0000-000034000000}"/>
    <cellStyle name="Normalny 15" xfId="48" xr:uid="{00000000-0005-0000-0000-000035000000}"/>
    <cellStyle name="Normalny 16" xfId="50" xr:uid="{00000000-0005-0000-0000-000036000000}"/>
    <cellStyle name="Normalny 17" xfId="52" xr:uid="{00000000-0005-0000-0000-000037000000}"/>
    <cellStyle name="Normalny 18" xfId="54" xr:uid="{00000000-0005-0000-0000-000038000000}"/>
    <cellStyle name="Normalny 19" xfId="199" xr:uid="{00000000-0005-0000-0000-000039000000}"/>
    <cellStyle name="Normalny 2" xfId="20" xr:uid="{00000000-0005-0000-0000-00003A000000}"/>
    <cellStyle name="Normalny 20" xfId="58" xr:uid="{00000000-0005-0000-0000-00003B000000}"/>
    <cellStyle name="Normalny 21" xfId="59" xr:uid="{00000000-0005-0000-0000-00003C000000}"/>
    <cellStyle name="Normalny 22" xfId="57" xr:uid="{00000000-0005-0000-0000-00003D000000}"/>
    <cellStyle name="Normalny 23" xfId="63" xr:uid="{00000000-0005-0000-0000-00003E000000}"/>
    <cellStyle name="Normalny 24" xfId="65" xr:uid="{00000000-0005-0000-0000-00003F000000}"/>
    <cellStyle name="Normalny 25" xfId="67" xr:uid="{00000000-0005-0000-0000-000040000000}"/>
    <cellStyle name="Normalny 26" xfId="69" xr:uid="{00000000-0005-0000-0000-000041000000}"/>
    <cellStyle name="Normalny 27" xfId="71" xr:uid="{00000000-0005-0000-0000-000042000000}"/>
    <cellStyle name="Normalny 28" xfId="73" xr:uid="{00000000-0005-0000-0000-000043000000}"/>
    <cellStyle name="Normalny 29" xfId="75" xr:uid="{00000000-0005-0000-0000-000044000000}"/>
    <cellStyle name="Normalny 3" xfId="19" xr:uid="{00000000-0005-0000-0000-000045000000}"/>
    <cellStyle name="Normalny 30" xfId="76" xr:uid="{00000000-0005-0000-0000-000046000000}"/>
    <cellStyle name="Normalny 31" xfId="77" xr:uid="{00000000-0005-0000-0000-000047000000}"/>
    <cellStyle name="Normalny 32" xfId="79" xr:uid="{00000000-0005-0000-0000-000048000000}"/>
    <cellStyle name="Normalny 33" xfId="83" xr:uid="{00000000-0005-0000-0000-000049000000}"/>
    <cellStyle name="Normalny 34" xfId="85" xr:uid="{00000000-0005-0000-0000-00004A000000}"/>
    <cellStyle name="Normalny 35" xfId="87" xr:uid="{00000000-0005-0000-0000-00004B000000}"/>
    <cellStyle name="Normalny 36" xfId="89" xr:uid="{00000000-0005-0000-0000-00004C000000}"/>
    <cellStyle name="Normalny 37" xfId="91" xr:uid="{00000000-0005-0000-0000-00004D000000}"/>
    <cellStyle name="Normalny 38" xfId="93" xr:uid="{00000000-0005-0000-0000-00004E000000}"/>
    <cellStyle name="Normalny 39" xfId="95" xr:uid="{00000000-0005-0000-0000-00004F000000}"/>
    <cellStyle name="Normalny 4" xfId="24" xr:uid="{00000000-0005-0000-0000-000050000000}"/>
    <cellStyle name="Normalny 40" xfId="97" xr:uid="{00000000-0005-0000-0000-000051000000}"/>
    <cellStyle name="Normalny 41" xfId="195" xr:uid="{00000000-0005-0000-0000-000052000000}"/>
    <cellStyle name="Normalny 42" xfId="100" xr:uid="{00000000-0005-0000-0000-000053000000}"/>
    <cellStyle name="Normalny 43" xfId="102" xr:uid="{00000000-0005-0000-0000-000054000000}"/>
    <cellStyle name="Normalny 44" xfId="104" xr:uid="{00000000-0005-0000-0000-000055000000}"/>
    <cellStyle name="Normalny 45" xfId="106" xr:uid="{00000000-0005-0000-0000-000056000000}"/>
    <cellStyle name="Normalny 46" xfId="108" xr:uid="{00000000-0005-0000-0000-000057000000}"/>
    <cellStyle name="Normalny 47" xfId="110" xr:uid="{00000000-0005-0000-0000-000058000000}"/>
    <cellStyle name="Normalny 48" xfId="112" xr:uid="{00000000-0005-0000-0000-000059000000}"/>
    <cellStyle name="Normalny 49" xfId="114" xr:uid="{00000000-0005-0000-0000-00005A000000}"/>
    <cellStyle name="Normalny 5" xfId="27" xr:uid="{00000000-0005-0000-0000-00005B000000}"/>
    <cellStyle name="Normalny 50" xfId="115" xr:uid="{00000000-0005-0000-0000-00005C000000}"/>
    <cellStyle name="Normalny 51" xfId="116" xr:uid="{00000000-0005-0000-0000-00005D000000}"/>
    <cellStyle name="Normalny 52" xfId="118" xr:uid="{00000000-0005-0000-0000-00005E000000}"/>
    <cellStyle name="Normalny 53" xfId="121" xr:uid="{00000000-0005-0000-0000-00005F000000}"/>
    <cellStyle name="Normalny 54" xfId="122" xr:uid="{00000000-0005-0000-0000-000060000000}"/>
    <cellStyle name="Normalny 55" xfId="126" xr:uid="{00000000-0005-0000-0000-000061000000}"/>
    <cellStyle name="Normalny 56" xfId="128" xr:uid="{00000000-0005-0000-0000-000062000000}"/>
    <cellStyle name="Normalny 57" xfId="129" xr:uid="{00000000-0005-0000-0000-000063000000}"/>
    <cellStyle name="Normalny 58" xfId="130" xr:uid="{00000000-0005-0000-0000-000064000000}"/>
    <cellStyle name="Normalny 59" xfId="132" xr:uid="{00000000-0005-0000-0000-000065000000}"/>
    <cellStyle name="Normalny 6" xfId="28" xr:uid="{00000000-0005-0000-0000-000066000000}"/>
    <cellStyle name="Normalny 60" xfId="136" xr:uid="{00000000-0005-0000-0000-000067000000}"/>
    <cellStyle name="Normalny 61" xfId="138" xr:uid="{00000000-0005-0000-0000-000068000000}"/>
    <cellStyle name="Normalny 62" xfId="140" xr:uid="{00000000-0005-0000-0000-000069000000}"/>
    <cellStyle name="Normalny 63" xfId="142" xr:uid="{00000000-0005-0000-0000-00006A000000}"/>
    <cellStyle name="Normalny 64" xfId="196" xr:uid="{00000000-0005-0000-0000-00006B000000}"/>
    <cellStyle name="Normalny 65" xfId="145" xr:uid="{00000000-0005-0000-0000-00006C000000}"/>
    <cellStyle name="Normalny 66" xfId="147" xr:uid="{00000000-0005-0000-0000-00006D000000}"/>
    <cellStyle name="Normalny 67" xfId="149" xr:uid="{00000000-0005-0000-0000-00006E000000}"/>
    <cellStyle name="Normalny 68" xfId="151" xr:uid="{00000000-0005-0000-0000-00006F000000}"/>
    <cellStyle name="Normalny 69" xfId="153" xr:uid="{00000000-0005-0000-0000-000070000000}"/>
    <cellStyle name="Normalny 7" xfId="31" xr:uid="{00000000-0005-0000-0000-000071000000}"/>
    <cellStyle name="Normalny 70" xfId="155" xr:uid="{00000000-0005-0000-0000-000072000000}"/>
    <cellStyle name="Normalny 71" xfId="157" xr:uid="{00000000-0005-0000-0000-000073000000}"/>
    <cellStyle name="Normalny 72" xfId="159" xr:uid="{00000000-0005-0000-0000-000074000000}"/>
    <cellStyle name="Normalny 73" xfId="161" xr:uid="{00000000-0005-0000-0000-000075000000}"/>
    <cellStyle name="Normalny 74" xfId="163" xr:uid="{00000000-0005-0000-0000-000076000000}"/>
    <cellStyle name="Normalny 75" xfId="165" xr:uid="{00000000-0005-0000-0000-000077000000}"/>
    <cellStyle name="Normalny 76" xfId="167" xr:uid="{00000000-0005-0000-0000-000078000000}"/>
    <cellStyle name="Normalny 77" xfId="169" xr:uid="{00000000-0005-0000-0000-000079000000}"/>
    <cellStyle name="Normalny 78" xfId="171" xr:uid="{00000000-0005-0000-0000-00007A000000}"/>
    <cellStyle name="Normalny 79" xfId="173" xr:uid="{00000000-0005-0000-0000-00007B000000}"/>
    <cellStyle name="Normalny 8" xfId="32" xr:uid="{00000000-0005-0000-0000-00007C000000}"/>
    <cellStyle name="Normalny 80" xfId="175" xr:uid="{00000000-0005-0000-0000-00007D000000}"/>
    <cellStyle name="Normalny 81" xfId="177" xr:uid="{00000000-0005-0000-0000-00007E000000}"/>
    <cellStyle name="Normalny 82" xfId="179" xr:uid="{00000000-0005-0000-0000-00007F000000}"/>
    <cellStyle name="Normalny 83" xfId="181" xr:uid="{00000000-0005-0000-0000-000080000000}"/>
    <cellStyle name="Normalny 84" xfId="183" xr:uid="{00000000-0005-0000-0000-000081000000}"/>
    <cellStyle name="Normalny 85" xfId="185" xr:uid="{00000000-0005-0000-0000-000082000000}"/>
    <cellStyle name="Normalny 86" xfId="187" xr:uid="{00000000-0005-0000-0000-000083000000}"/>
    <cellStyle name="Normalny 87" xfId="202" xr:uid="{00000000-0005-0000-0000-000084000000}"/>
    <cellStyle name="Normalny 88" xfId="190" xr:uid="{00000000-0005-0000-0000-000085000000}"/>
    <cellStyle name="Normalny 89" xfId="192" xr:uid="{00000000-0005-0000-0000-000086000000}"/>
    <cellStyle name="Normalny 9" xfId="37" xr:uid="{00000000-0005-0000-0000-000087000000}"/>
    <cellStyle name="Normalny 90" xfId="193" xr:uid="{00000000-0005-0000-0000-000088000000}"/>
    <cellStyle name="Normalny 91" xfId="213" xr:uid="{00000000-0005-0000-0000-000089000000}"/>
    <cellStyle name="Normalny 92" xfId="218" xr:uid="{00000000-0005-0000-0000-00008A000000}"/>
    <cellStyle name="Normalny 93" xfId="205" xr:uid="{00000000-0005-0000-0000-00008B000000}"/>
    <cellStyle name="Normalny 94" xfId="203" xr:uid="{00000000-0005-0000-0000-00008C000000}"/>
    <cellStyle name="Normalny 95" xfId="301" xr:uid="{00000000-0005-0000-0000-00008D000000}"/>
    <cellStyle name="Normalny 96" xfId="253" xr:uid="{00000000-0005-0000-0000-00008E000000}"/>
    <cellStyle name="Normalny 97" xfId="214" xr:uid="{00000000-0005-0000-0000-00008F000000}"/>
    <cellStyle name="Normalny 98" xfId="232" xr:uid="{00000000-0005-0000-0000-000090000000}"/>
    <cellStyle name="Normalny 99" xfId="226" xr:uid="{00000000-0005-0000-0000-000091000000}"/>
    <cellStyle name="Percent [2]" xfId="12" xr:uid="{00000000-0005-0000-0000-000092000000}"/>
    <cellStyle name="Percent [2] 10" xfId="25" xr:uid="{00000000-0005-0000-0000-000093000000}"/>
    <cellStyle name="Percent [2] 100" xfId="215" xr:uid="{00000000-0005-0000-0000-000094000000}"/>
    <cellStyle name="Percent [2] 101" xfId="206" xr:uid="{00000000-0005-0000-0000-000095000000}"/>
    <cellStyle name="Percent [2] 102" xfId="208" xr:uid="{00000000-0005-0000-0000-000096000000}"/>
    <cellStyle name="Percent [2] 103" xfId="200" xr:uid="{00000000-0005-0000-0000-000097000000}"/>
    <cellStyle name="Percent [2] 104" xfId="216" xr:uid="{00000000-0005-0000-0000-000098000000}"/>
    <cellStyle name="Percent [2] 105" xfId="212" xr:uid="{00000000-0005-0000-0000-000099000000}"/>
    <cellStyle name="Percent [2] 106" xfId="210" xr:uid="{00000000-0005-0000-0000-00009A000000}"/>
    <cellStyle name="Percent [2] 107" xfId="217" xr:uid="{00000000-0005-0000-0000-00009B000000}"/>
    <cellStyle name="Percent [2] 108" xfId="211" xr:uid="{00000000-0005-0000-0000-00009C000000}"/>
    <cellStyle name="Percent [2] 109" xfId="204" xr:uid="{00000000-0005-0000-0000-00009D000000}"/>
    <cellStyle name="Percent [2] 11" xfId="30" xr:uid="{00000000-0005-0000-0000-00009E000000}"/>
    <cellStyle name="Percent [2] 110" xfId="207" xr:uid="{00000000-0005-0000-0000-00009F000000}"/>
    <cellStyle name="Percent [2] 111" xfId="220" xr:uid="{00000000-0005-0000-0000-0000A0000000}"/>
    <cellStyle name="Percent [2] 112" xfId="223" xr:uid="{00000000-0005-0000-0000-0000A1000000}"/>
    <cellStyle name="Percent [2] 113" xfId="250" xr:uid="{00000000-0005-0000-0000-0000A2000000}"/>
    <cellStyle name="Percent [2] 114" xfId="244" xr:uid="{00000000-0005-0000-0000-0000A3000000}"/>
    <cellStyle name="Percent [2] 115" xfId="254" xr:uid="{00000000-0005-0000-0000-0000A4000000}"/>
    <cellStyle name="Percent [2] 116" xfId="230" xr:uid="{00000000-0005-0000-0000-0000A5000000}"/>
    <cellStyle name="Percent [2] 117" xfId="227" xr:uid="{00000000-0005-0000-0000-0000A6000000}"/>
    <cellStyle name="Percent [2] 118" xfId="251" xr:uid="{00000000-0005-0000-0000-0000A7000000}"/>
    <cellStyle name="Percent [2] 119" xfId="234" xr:uid="{00000000-0005-0000-0000-0000A8000000}"/>
    <cellStyle name="Percent [2] 12" xfId="29" xr:uid="{00000000-0005-0000-0000-0000A9000000}"/>
    <cellStyle name="Percent [2] 120" xfId="238" xr:uid="{00000000-0005-0000-0000-0000AA000000}"/>
    <cellStyle name="Percent [2] 121" xfId="225" xr:uid="{00000000-0005-0000-0000-0000AB000000}"/>
    <cellStyle name="Percent [2] 122" xfId="264" xr:uid="{00000000-0005-0000-0000-0000AC000000}"/>
    <cellStyle name="Percent [2] 123" xfId="219" xr:uid="{00000000-0005-0000-0000-0000AD000000}"/>
    <cellStyle name="Percent [2] 124" xfId="231" xr:uid="{00000000-0005-0000-0000-0000AE000000}"/>
    <cellStyle name="Percent [2] 125" xfId="248" xr:uid="{00000000-0005-0000-0000-0000AF000000}"/>
    <cellStyle name="Percent [2] 126" xfId="257" xr:uid="{00000000-0005-0000-0000-0000B0000000}"/>
    <cellStyle name="Percent [2] 127" xfId="274" xr:uid="{00000000-0005-0000-0000-0000B1000000}"/>
    <cellStyle name="Percent [2] 128" xfId="269" xr:uid="{00000000-0005-0000-0000-0000B2000000}"/>
    <cellStyle name="Percent [2] 129" xfId="228" xr:uid="{00000000-0005-0000-0000-0000B3000000}"/>
    <cellStyle name="Percent [2] 13" xfId="36" xr:uid="{00000000-0005-0000-0000-0000B4000000}"/>
    <cellStyle name="Percent [2] 130" xfId="266" xr:uid="{00000000-0005-0000-0000-0000B5000000}"/>
    <cellStyle name="Percent [2] 131" xfId="236" xr:uid="{00000000-0005-0000-0000-0000B6000000}"/>
    <cellStyle name="Percent [2] 132" xfId="273" xr:uid="{00000000-0005-0000-0000-0000B7000000}"/>
    <cellStyle name="Percent [2] 133" xfId="270" xr:uid="{00000000-0005-0000-0000-0000B8000000}"/>
    <cellStyle name="Percent [2] 134" xfId="247" xr:uid="{00000000-0005-0000-0000-0000B9000000}"/>
    <cellStyle name="Percent [2] 135" xfId="268" xr:uid="{00000000-0005-0000-0000-0000BA000000}"/>
    <cellStyle name="Percent [2] 136" xfId="229" xr:uid="{00000000-0005-0000-0000-0000BB000000}"/>
    <cellStyle name="Percent [2] 137" xfId="260" xr:uid="{00000000-0005-0000-0000-0000BC000000}"/>
    <cellStyle name="Percent [2] 138" xfId="252" xr:uid="{00000000-0005-0000-0000-0000BD000000}"/>
    <cellStyle name="Percent [2] 139" xfId="262" xr:uid="{00000000-0005-0000-0000-0000BE000000}"/>
    <cellStyle name="Percent [2] 14" xfId="35" xr:uid="{00000000-0005-0000-0000-0000BF000000}"/>
    <cellStyle name="Percent [2] 140" xfId="265" xr:uid="{00000000-0005-0000-0000-0000C0000000}"/>
    <cellStyle name="Percent [2] 141" xfId="246" xr:uid="{00000000-0005-0000-0000-0000C1000000}"/>
    <cellStyle name="Percent [2] 142" xfId="263" xr:uid="{00000000-0005-0000-0000-0000C2000000}"/>
    <cellStyle name="Percent [2] 143" xfId="240" xr:uid="{00000000-0005-0000-0000-0000C3000000}"/>
    <cellStyle name="Percent [2] 144" xfId="279" xr:uid="{00000000-0005-0000-0000-0000C4000000}"/>
    <cellStyle name="Percent [2] 145" xfId="294" xr:uid="{00000000-0005-0000-0000-0000C5000000}"/>
    <cellStyle name="Percent [2] 146" xfId="282" xr:uid="{00000000-0005-0000-0000-0000C6000000}"/>
    <cellStyle name="Percent [2] 147" xfId="292" xr:uid="{00000000-0005-0000-0000-0000C7000000}"/>
    <cellStyle name="Percent [2] 148" xfId="222" xr:uid="{00000000-0005-0000-0000-0000C8000000}"/>
    <cellStyle name="Percent [2] 149" xfId="293" xr:uid="{00000000-0005-0000-0000-0000C9000000}"/>
    <cellStyle name="Percent [2] 15" xfId="39" xr:uid="{00000000-0005-0000-0000-0000CA000000}"/>
    <cellStyle name="Percent [2] 150" xfId="286" xr:uid="{00000000-0005-0000-0000-0000CB000000}"/>
    <cellStyle name="Percent [2] 151" xfId="243" xr:uid="{00000000-0005-0000-0000-0000CC000000}"/>
    <cellStyle name="Percent [2] 152" xfId="290" xr:uid="{00000000-0005-0000-0000-0000CD000000}"/>
    <cellStyle name="Percent [2] 153" xfId="249" xr:uid="{00000000-0005-0000-0000-0000CE000000}"/>
    <cellStyle name="Percent [2] 154" xfId="299" xr:uid="{00000000-0005-0000-0000-0000CF000000}"/>
    <cellStyle name="Percent [2] 155" xfId="302" xr:uid="{00000000-0005-0000-0000-0000D0000000}"/>
    <cellStyle name="Percent [2] 16" xfId="38" xr:uid="{00000000-0005-0000-0000-0000D1000000}"/>
    <cellStyle name="Percent [2] 17" xfId="34" xr:uid="{00000000-0005-0000-0000-0000D2000000}"/>
    <cellStyle name="Percent [2] 18" xfId="41" xr:uid="{00000000-0005-0000-0000-0000D3000000}"/>
    <cellStyle name="Percent [2] 19" xfId="43" xr:uid="{00000000-0005-0000-0000-0000D4000000}"/>
    <cellStyle name="Percent [2] 2" xfId="15" xr:uid="{00000000-0005-0000-0000-0000D5000000}"/>
    <cellStyle name="Percent [2] 20" xfId="45" xr:uid="{00000000-0005-0000-0000-0000D6000000}"/>
    <cellStyle name="Percent [2] 21" xfId="47" xr:uid="{00000000-0005-0000-0000-0000D7000000}"/>
    <cellStyle name="Percent [2] 22" xfId="49" xr:uid="{00000000-0005-0000-0000-0000D8000000}"/>
    <cellStyle name="Percent [2] 23" xfId="51" xr:uid="{00000000-0005-0000-0000-0000D9000000}"/>
    <cellStyle name="Percent [2] 24" xfId="53" xr:uid="{00000000-0005-0000-0000-0000DA000000}"/>
    <cellStyle name="Percent [2] 25" xfId="55" xr:uid="{00000000-0005-0000-0000-0000DB000000}"/>
    <cellStyle name="Percent [2] 26" xfId="61" xr:uid="{00000000-0005-0000-0000-0000DC000000}"/>
    <cellStyle name="Percent [2] 27" xfId="62" xr:uid="{00000000-0005-0000-0000-0000DD000000}"/>
    <cellStyle name="Percent [2] 28" xfId="56" xr:uid="{00000000-0005-0000-0000-0000DE000000}"/>
    <cellStyle name="Percent [2] 29" xfId="60" xr:uid="{00000000-0005-0000-0000-0000DF000000}"/>
    <cellStyle name="Percent [2] 3" xfId="16" xr:uid="{00000000-0005-0000-0000-0000E0000000}"/>
    <cellStyle name="Percent [2] 30" xfId="64" xr:uid="{00000000-0005-0000-0000-0000E1000000}"/>
    <cellStyle name="Percent [2] 31" xfId="66" xr:uid="{00000000-0005-0000-0000-0000E2000000}"/>
    <cellStyle name="Percent [2] 32" xfId="68" xr:uid="{00000000-0005-0000-0000-0000E3000000}"/>
    <cellStyle name="Percent [2] 33" xfId="70" xr:uid="{00000000-0005-0000-0000-0000E4000000}"/>
    <cellStyle name="Percent [2] 34" xfId="72" xr:uid="{00000000-0005-0000-0000-0000E5000000}"/>
    <cellStyle name="Percent [2] 35" xfId="74" xr:uid="{00000000-0005-0000-0000-0000E6000000}"/>
    <cellStyle name="Percent [2] 36" xfId="81" xr:uid="{00000000-0005-0000-0000-0000E7000000}"/>
    <cellStyle name="Percent [2] 37" xfId="82" xr:uid="{00000000-0005-0000-0000-0000E8000000}"/>
    <cellStyle name="Percent [2] 38" xfId="78" xr:uid="{00000000-0005-0000-0000-0000E9000000}"/>
    <cellStyle name="Percent [2] 39" xfId="80" xr:uid="{00000000-0005-0000-0000-0000EA000000}"/>
    <cellStyle name="Percent [2] 4" xfId="18" xr:uid="{00000000-0005-0000-0000-0000EB000000}"/>
    <cellStyle name="Percent [2] 40" xfId="84" xr:uid="{00000000-0005-0000-0000-0000EC000000}"/>
    <cellStyle name="Percent [2] 41" xfId="86" xr:uid="{00000000-0005-0000-0000-0000ED000000}"/>
    <cellStyle name="Percent [2] 42" xfId="88" xr:uid="{00000000-0005-0000-0000-0000EE000000}"/>
    <cellStyle name="Percent [2] 43" xfId="90" xr:uid="{00000000-0005-0000-0000-0000EF000000}"/>
    <cellStyle name="Percent [2] 44" xfId="92" xr:uid="{00000000-0005-0000-0000-0000F0000000}"/>
    <cellStyle name="Percent [2] 45" xfId="94" xr:uid="{00000000-0005-0000-0000-0000F1000000}"/>
    <cellStyle name="Percent [2] 46" xfId="96" xr:uid="{00000000-0005-0000-0000-0000F2000000}"/>
    <cellStyle name="Percent [2] 47" xfId="98" xr:uid="{00000000-0005-0000-0000-0000F3000000}"/>
    <cellStyle name="Percent [2] 48" xfId="99" xr:uid="{00000000-0005-0000-0000-0000F4000000}"/>
    <cellStyle name="Percent [2] 49" xfId="101" xr:uid="{00000000-0005-0000-0000-0000F5000000}"/>
    <cellStyle name="Percent [2] 5" xfId="21" xr:uid="{00000000-0005-0000-0000-0000F6000000}"/>
    <cellStyle name="Percent [2] 50" xfId="103" xr:uid="{00000000-0005-0000-0000-0000F7000000}"/>
    <cellStyle name="Percent [2] 51" xfId="105" xr:uid="{00000000-0005-0000-0000-0000F8000000}"/>
    <cellStyle name="Percent [2] 52" xfId="107" xr:uid="{00000000-0005-0000-0000-0000F9000000}"/>
    <cellStyle name="Percent [2] 53" xfId="109" xr:uid="{00000000-0005-0000-0000-0000FA000000}"/>
    <cellStyle name="Percent [2] 54" xfId="111" xr:uid="{00000000-0005-0000-0000-0000FB000000}"/>
    <cellStyle name="Percent [2] 55" xfId="113" xr:uid="{00000000-0005-0000-0000-0000FC000000}"/>
    <cellStyle name="Percent [2] 56" xfId="119" xr:uid="{00000000-0005-0000-0000-0000FD000000}"/>
    <cellStyle name="Percent [2] 57" xfId="120" xr:uid="{00000000-0005-0000-0000-0000FE000000}"/>
    <cellStyle name="Percent [2] 58" xfId="117" xr:uid="{00000000-0005-0000-0000-0000FF000000}"/>
    <cellStyle name="Percent [2] 59" xfId="124" xr:uid="{00000000-0005-0000-0000-000000010000}"/>
    <cellStyle name="Percent [2] 6" xfId="22" xr:uid="{00000000-0005-0000-0000-000001010000}"/>
    <cellStyle name="Percent [2] 60" xfId="127" xr:uid="{00000000-0005-0000-0000-000002010000}"/>
    <cellStyle name="Percent [2] 61" xfId="123" xr:uid="{00000000-0005-0000-0000-000003010000}"/>
    <cellStyle name="Percent [2] 62" xfId="125" xr:uid="{00000000-0005-0000-0000-000004010000}"/>
    <cellStyle name="Percent [2] 63" xfId="134" xr:uid="{00000000-0005-0000-0000-000005010000}"/>
    <cellStyle name="Percent [2] 64" xfId="135" xr:uid="{00000000-0005-0000-0000-000006010000}"/>
    <cellStyle name="Percent [2] 65" xfId="131" xr:uid="{00000000-0005-0000-0000-000007010000}"/>
    <cellStyle name="Percent [2] 66" xfId="133" xr:uid="{00000000-0005-0000-0000-000008010000}"/>
    <cellStyle name="Percent [2] 67" xfId="137" xr:uid="{00000000-0005-0000-0000-000009010000}"/>
    <cellStyle name="Percent [2] 68" xfId="139" xr:uid="{00000000-0005-0000-0000-00000A010000}"/>
    <cellStyle name="Percent [2] 69" xfId="141" xr:uid="{00000000-0005-0000-0000-00000B010000}"/>
    <cellStyle name="Percent [2] 7" xfId="23" xr:uid="{00000000-0005-0000-0000-00000C010000}"/>
    <cellStyle name="Percent [2] 70" xfId="143" xr:uid="{00000000-0005-0000-0000-00000D010000}"/>
    <cellStyle name="Percent [2] 71" xfId="144" xr:uid="{00000000-0005-0000-0000-00000E010000}"/>
    <cellStyle name="Percent [2] 72" xfId="146" xr:uid="{00000000-0005-0000-0000-00000F010000}"/>
    <cellStyle name="Percent [2] 73" xfId="148" xr:uid="{00000000-0005-0000-0000-000010010000}"/>
    <cellStyle name="Percent [2] 74" xfId="150" xr:uid="{00000000-0005-0000-0000-000011010000}"/>
    <cellStyle name="Percent [2] 75" xfId="152" xr:uid="{00000000-0005-0000-0000-000012010000}"/>
    <cellStyle name="Percent [2] 76" xfId="154" xr:uid="{00000000-0005-0000-0000-000013010000}"/>
    <cellStyle name="Percent [2] 77" xfId="156" xr:uid="{00000000-0005-0000-0000-000014010000}"/>
    <cellStyle name="Percent [2] 78" xfId="158" xr:uid="{00000000-0005-0000-0000-000015010000}"/>
    <cellStyle name="Percent [2] 79" xfId="160" xr:uid="{00000000-0005-0000-0000-000016010000}"/>
    <cellStyle name="Percent [2] 8" xfId="17" xr:uid="{00000000-0005-0000-0000-000017010000}"/>
    <cellStyle name="Percent [2] 80" xfId="162" xr:uid="{00000000-0005-0000-0000-000018010000}"/>
    <cellStyle name="Percent [2] 81" xfId="164" xr:uid="{00000000-0005-0000-0000-000019010000}"/>
    <cellStyle name="Percent [2] 82" xfId="166" xr:uid="{00000000-0005-0000-0000-00001A010000}"/>
    <cellStyle name="Percent [2] 83" xfId="168" xr:uid="{00000000-0005-0000-0000-00001B010000}"/>
    <cellStyle name="Percent [2] 84" xfId="170" xr:uid="{00000000-0005-0000-0000-00001C010000}"/>
    <cellStyle name="Percent [2] 85" xfId="172" xr:uid="{00000000-0005-0000-0000-00001D010000}"/>
    <cellStyle name="Percent [2] 86" xfId="174" xr:uid="{00000000-0005-0000-0000-00001E010000}"/>
    <cellStyle name="Percent [2] 87" xfId="176" xr:uid="{00000000-0005-0000-0000-00001F010000}"/>
    <cellStyle name="Percent [2] 88" xfId="178" xr:uid="{00000000-0005-0000-0000-000020010000}"/>
    <cellStyle name="Percent [2] 89" xfId="180" xr:uid="{00000000-0005-0000-0000-000021010000}"/>
    <cellStyle name="Percent [2] 9" xfId="26" xr:uid="{00000000-0005-0000-0000-000022010000}"/>
    <cellStyle name="Percent [2] 90" xfId="182" xr:uid="{00000000-0005-0000-0000-000023010000}"/>
    <cellStyle name="Percent [2] 91" xfId="184" xr:uid="{00000000-0005-0000-0000-000024010000}"/>
    <cellStyle name="Percent [2] 92" xfId="186" xr:uid="{00000000-0005-0000-0000-000025010000}"/>
    <cellStyle name="Percent [2] 93" xfId="188" xr:uid="{00000000-0005-0000-0000-000026010000}"/>
    <cellStyle name="Percent [2] 94" xfId="189" xr:uid="{00000000-0005-0000-0000-000027010000}"/>
    <cellStyle name="Percent [2] 95" xfId="191" xr:uid="{00000000-0005-0000-0000-000028010000}"/>
    <cellStyle name="Percent [2] 96" xfId="194" xr:uid="{00000000-0005-0000-0000-000029010000}"/>
    <cellStyle name="Percent [2] 97" xfId="198" xr:uid="{00000000-0005-0000-0000-00002A010000}"/>
    <cellStyle name="Percent [2] 98" xfId="197" xr:uid="{00000000-0005-0000-0000-00002B010000}"/>
    <cellStyle name="Percent [2] 99" xfId="201" xr:uid="{00000000-0005-0000-0000-00002C010000}"/>
    <cellStyle name="Styl 1" xfId="13" xr:uid="{00000000-0005-0000-0000-00002D010000}"/>
    <cellStyle name="Styl 2" xfId="14" xr:uid="{00000000-0005-0000-0000-00002E010000}"/>
    <cellStyle name="Walutowy 2" xfId="303" xr:uid="{00000000-0005-0000-0000-00003001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146"/>
  <sheetViews>
    <sheetView tabSelected="1" view="pageBreakPreview" topLeftCell="A113" zoomScaleNormal="100" zoomScaleSheetLayoutView="100" workbookViewId="0">
      <selection activeCell="E145" sqref="E145"/>
    </sheetView>
  </sheetViews>
  <sheetFormatPr defaultRowHeight="12.75" x14ac:dyDescent="0.2"/>
  <cols>
    <col min="1" max="1" width="6.28515625" style="62" customWidth="1"/>
    <col min="2" max="2" width="17.28515625" bestFit="1" customWidth="1"/>
    <col min="3" max="3" width="43.85546875" style="19" customWidth="1"/>
    <col min="4" max="4" width="10.140625" bestFit="1" customWidth="1"/>
    <col min="5" max="5" width="9.5703125" style="143" customWidth="1"/>
    <col min="6" max="6" width="13.28515625" style="21" customWidth="1"/>
    <col min="7" max="7" width="12.28515625" bestFit="1" customWidth="1"/>
    <col min="8" max="8" width="23.28515625" bestFit="1" customWidth="1"/>
    <col min="9" max="22" width="9.140625" customWidth="1"/>
  </cols>
  <sheetData>
    <row r="1" spans="1:9" ht="18" customHeight="1" x14ac:dyDescent="0.2">
      <c r="A1" s="282" t="s">
        <v>635</v>
      </c>
      <c r="B1" s="282"/>
      <c r="C1" s="282"/>
      <c r="D1" s="282"/>
      <c r="E1" s="282"/>
      <c r="F1" s="282"/>
      <c r="H1" s="95"/>
    </row>
    <row r="2" spans="1:9" ht="96" customHeight="1" x14ac:dyDescent="0.2">
      <c r="A2" s="281" t="s">
        <v>596</v>
      </c>
      <c r="B2" s="281"/>
      <c r="C2" s="281"/>
      <c r="D2" s="281"/>
      <c r="E2" s="281"/>
      <c r="F2" s="281"/>
      <c r="H2" s="95"/>
    </row>
    <row r="3" spans="1:9" ht="22.5" customHeight="1" x14ac:dyDescent="0.2">
      <c r="A3" s="88" t="s">
        <v>328</v>
      </c>
      <c r="B3" s="88" t="s">
        <v>319</v>
      </c>
      <c r="C3" s="88" t="s">
        <v>320</v>
      </c>
      <c r="D3" s="88" t="s">
        <v>538</v>
      </c>
      <c r="E3" s="122" t="s">
        <v>346</v>
      </c>
      <c r="F3" s="222" t="s">
        <v>211</v>
      </c>
      <c r="H3" s="95"/>
    </row>
    <row r="4" spans="1:9" x14ac:dyDescent="0.2">
      <c r="A4" s="176">
        <v>1</v>
      </c>
      <c r="B4" s="176" t="s">
        <v>480</v>
      </c>
      <c r="C4" s="177" t="s">
        <v>505</v>
      </c>
      <c r="D4" s="150"/>
      <c r="E4" s="231"/>
      <c r="F4" s="150"/>
      <c r="G4" s="180"/>
      <c r="H4" s="95"/>
    </row>
    <row r="5" spans="1:9" ht="25.5" x14ac:dyDescent="0.2">
      <c r="A5" s="224" t="s">
        <v>513</v>
      </c>
      <c r="B5" s="172" t="s">
        <v>481</v>
      </c>
      <c r="C5" s="173" t="s">
        <v>482</v>
      </c>
      <c r="D5" s="149"/>
      <c r="E5" s="228"/>
      <c r="F5" s="228"/>
      <c r="H5" s="95"/>
    </row>
    <row r="6" spans="1:9" ht="76.5" x14ac:dyDescent="0.2">
      <c r="A6" s="83" t="s">
        <v>275</v>
      </c>
      <c r="B6" s="197"/>
      <c r="C6" s="194" t="s">
        <v>599</v>
      </c>
      <c r="D6" s="83" t="s">
        <v>479</v>
      </c>
      <c r="E6" s="276">
        <f>(85+6.5)*0.001</f>
        <v>9.1499999999999998E-2</v>
      </c>
      <c r="F6" s="115"/>
      <c r="H6" s="95"/>
    </row>
    <row r="7" spans="1:9" x14ac:dyDescent="0.2">
      <c r="A7" s="83"/>
      <c r="B7" s="197"/>
      <c r="C7" s="194"/>
      <c r="D7" s="83"/>
      <c r="E7" s="195" t="s">
        <v>344</v>
      </c>
      <c r="F7" s="195">
        <f>E6</f>
        <v>9.1499999999999998E-2</v>
      </c>
      <c r="H7" s="95"/>
    </row>
    <row r="8" spans="1:9" x14ac:dyDescent="0.2">
      <c r="A8" s="224" t="s">
        <v>514</v>
      </c>
      <c r="B8" s="172" t="s">
        <v>483</v>
      </c>
      <c r="C8" s="173" t="s">
        <v>506</v>
      </c>
      <c r="D8" s="149"/>
      <c r="E8" s="228"/>
      <c r="F8" s="228"/>
      <c r="G8" s="180"/>
      <c r="H8" s="95"/>
    </row>
    <row r="9" spans="1:9" ht="89.25" x14ac:dyDescent="0.2">
      <c r="A9" s="223" t="s">
        <v>276</v>
      </c>
      <c r="B9" s="197"/>
      <c r="C9" s="194" t="s">
        <v>591</v>
      </c>
      <c r="D9" s="83" t="s">
        <v>327</v>
      </c>
      <c r="E9" s="115">
        <v>3</v>
      </c>
      <c r="F9" s="196"/>
      <c r="H9" s="95"/>
      <c r="I9" s="95"/>
    </row>
    <row r="10" spans="1:9" x14ac:dyDescent="0.2">
      <c r="A10" s="83"/>
      <c r="B10" s="197"/>
      <c r="C10" s="194"/>
      <c r="D10" s="83"/>
      <c r="E10" s="195" t="s">
        <v>344</v>
      </c>
      <c r="F10" s="198">
        <f>E9</f>
        <v>3</v>
      </c>
      <c r="H10" s="95"/>
    </row>
    <row r="11" spans="1:9" ht="89.25" x14ac:dyDescent="0.2">
      <c r="A11" s="223" t="s">
        <v>536</v>
      </c>
      <c r="B11" s="197"/>
      <c r="C11" s="194" t="s">
        <v>592</v>
      </c>
      <c r="D11" s="83" t="s">
        <v>327</v>
      </c>
      <c r="E11" s="115">
        <v>2</v>
      </c>
      <c r="F11" s="196"/>
      <c r="H11" s="95"/>
      <c r="I11" s="95"/>
    </row>
    <row r="12" spans="1:9" x14ac:dyDescent="0.2">
      <c r="A12" s="83"/>
      <c r="B12" s="197"/>
      <c r="C12" s="194"/>
      <c r="D12" s="83"/>
      <c r="E12" s="195" t="s">
        <v>344</v>
      </c>
      <c r="F12" s="198">
        <f>E11</f>
        <v>2</v>
      </c>
      <c r="H12" s="95"/>
    </row>
    <row r="13" spans="1:9" ht="89.25" x14ac:dyDescent="0.2">
      <c r="A13" s="223" t="s">
        <v>537</v>
      </c>
      <c r="B13" s="197"/>
      <c r="C13" s="194" t="s">
        <v>593</v>
      </c>
      <c r="D13" s="83" t="s">
        <v>327</v>
      </c>
      <c r="E13" s="115">
        <v>1</v>
      </c>
      <c r="F13" s="196"/>
      <c r="H13" s="95"/>
    </row>
    <row r="14" spans="1:9" x14ac:dyDescent="0.2">
      <c r="A14" s="83"/>
      <c r="B14" s="197"/>
      <c r="C14" s="194"/>
      <c r="D14" s="83"/>
      <c r="E14" s="195" t="s">
        <v>344</v>
      </c>
      <c r="F14" s="198">
        <f>E13</f>
        <v>1</v>
      </c>
      <c r="H14" s="95"/>
    </row>
    <row r="15" spans="1:9" ht="38.25" x14ac:dyDescent="0.2">
      <c r="A15" s="223" t="s">
        <v>579</v>
      </c>
      <c r="B15" s="197"/>
      <c r="C15" s="194" t="s">
        <v>597</v>
      </c>
      <c r="D15" s="83" t="s">
        <v>308</v>
      </c>
      <c r="E15" s="115">
        <v>5</v>
      </c>
      <c r="F15" s="196"/>
      <c r="H15" s="95"/>
      <c r="I15" s="95"/>
    </row>
    <row r="16" spans="1:9" x14ac:dyDescent="0.2">
      <c r="A16" s="83"/>
      <c r="B16" s="197"/>
      <c r="C16" s="194"/>
      <c r="D16" s="83"/>
      <c r="E16" s="195" t="s">
        <v>344</v>
      </c>
      <c r="F16" s="198">
        <f>E15</f>
        <v>5</v>
      </c>
      <c r="H16" s="95"/>
    </row>
    <row r="17" spans="1:8" x14ac:dyDescent="0.2">
      <c r="A17" s="224" t="s">
        <v>516</v>
      </c>
      <c r="B17" s="172" t="s">
        <v>594</v>
      </c>
      <c r="C17" s="173" t="s">
        <v>507</v>
      </c>
      <c r="D17" s="149"/>
      <c r="E17" s="228"/>
      <c r="F17" s="149"/>
      <c r="G17" s="180"/>
      <c r="H17" s="95"/>
    </row>
    <row r="18" spans="1:8" ht="89.25" x14ac:dyDescent="0.2">
      <c r="A18" s="83" t="s">
        <v>515</v>
      </c>
      <c r="B18" s="83"/>
      <c r="C18" s="194" t="s">
        <v>600</v>
      </c>
      <c r="D18" s="83" t="s">
        <v>321</v>
      </c>
      <c r="E18" s="115">
        <v>43</v>
      </c>
      <c r="F18" s="196"/>
      <c r="H18" s="95"/>
    </row>
    <row r="19" spans="1:8" x14ac:dyDescent="0.2">
      <c r="A19" s="83"/>
      <c r="B19" s="83"/>
      <c r="C19" s="194"/>
      <c r="D19" s="83"/>
      <c r="E19" s="195" t="s">
        <v>344</v>
      </c>
      <c r="F19" s="198">
        <f>E18</f>
        <v>43</v>
      </c>
      <c r="H19" s="95"/>
    </row>
    <row r="20" spans="1:8" ht="25.5" x14ac:dyDescent="0.2">
      <c r="A20" s="224" t="s">
        <v>517</v>
      </c>
      <c r="B20" s="172" t="s">
        <v>508</v>
      </c>
      <c r="C20" s="173" t="s">
        <v>539</v>
      </c>
      <c r="D20" s="149"/>
      <c r="E20" s="228"/>
      <c r="F20" s="171"/>
      <c r="G20" s="180"/>
      <c r="H20" s="95"/>
    </row>
    <row r="21" spans="1:8" ht="102" x14ac:dyDescent="0.2">
      <c r="A21" s="83" t="s">
        <v>518</v>
      </c>
      <c r="B21" s="83"/>
      <c r="C21" s="199" t="s">
        <v>566</v>
      </c>
      <c r="D21" s="83" t="s">
        <v>308</v>
      </c>
      <c r="E21" s="115">
        <v>100</v>
      </c>
      <c r="F21" s="196"/>
      <c r="H21" s="95"/>
    </row>
    <row r="22" spans="1:8" x14ac:dyDescent="0.2">
      <c r="A22" s="83"/>
      <c r="B22" s="83"/>
      <c r="C22" s="200"/>
      <c r="D22" s="83"/>
      <c r="E22" s="195" t="s">
        <v>344</v>
      </c>
      <c r="F22" s="198">
        <f>SUM(E21)</f>
        <v>100</v>
      </c>
      <c r="H22" s="95"/>
    </row>
    <row r="23" spans="1:8" ht="102" x14ac:dyDescent="0.2">
      <c r="A23" s="265" t="s">
        <v>624</v>
      </c>
      <c r="B23" s="83"/>
      <c r="C23" s="199" t="s">
        <v>601</v>
      </c>
      <c r="D23" s="83" t="s">
        <v>308</v>
      </c>
      <c r="E23" s="115">
        <v>47</v>
      </c>
      <c r="F23" s="196"/>
      <c r="H23" s="95"/>
    </row>
    <row r="24" spans="1:8" x14ac:dyDescent="0.2">
      <c r="A24" s="201"/>
      <c r="B24" s="83"/>
      <c r="C24" s="200"/>
      <c r="D24" s="83"/>
      <c r="E24" s="195" t="s">
        <v>344</v>
      </c>
      <c r="F24" s="198">
        <f>SUM(E23)</f>
        <v>47</v>
      </c>
      <c r="H24" s="95"/>
    </row>
    <row r="25" spans="1:8" ht="89.25" x14ac:dyDescent="0.2">
      <c r="A25" s="265" t="s">
        <v>580</v>
      </c>
      <c r="B25" s="201"/>
      <c r="C25" s="202" t="s">
        <v>602</v>
      </c>
      <c r="D25" s="201" t="s">
        <v>307</v>
      </c>
      <c r="E25" s="203">
        <v>28</v>
      </c>
      <c r="F25" s="204"/>
      <c r="H25" s="95"/>
    </row>
    <row r="26" spans="1:8" x14ac:dyDescent="0.2">
      <c r="A26" s="201"/>
      <c r="B26" s="201"/>
      <c r="C26" s="202"/>
      <c r="D26" s="201"/>
      <c r="E26" s="205" t="s">
        <v>344</v>
      </c>
      <c r="F26" s="198">
        <f>SUM(E25)</f>
        <v>28</v>
      </c>
      <c r="H26" s="95"/>
    </row>
    <row r="27" spans="1:8" ht="89.25" x14ac:dyDescent="0.2">
      <c r="A27" s="265" t="s">
        <v>625</v>
      </c>
      <c r="B27" s="201"/>
      <c r="C27" s="202" t="s">
        <v>603</v>
      </c>
      <c r="D27" s="201" t="s">
        <v>307</v>
      </c>
      <c r="E27" s="203">
        <v>76</v>
      </c>
      <c r="F27" s="204"/>
      <c r="H27" s="95"/>
    </row>
    <row r="28" spans="1:8" x14ac:dyDescent="0.2">
      <c r="A28" s="201"/>
      <c r="B28" s="201"/>
      <c r="C28" s="202"/>
      <c r="D28" s="201"/>
      <c r="E28" s="205" t="s">
        <v>344</v>
      </c>
      <c r="F28" s="198">
        <f>SUM(E27)</f>
        <v>76</v>
      </c>
      <c r="H28" s="95"/>
    </row>
    <row r="29" spans="1:8" ht="89.25" x14ac:dyDescent="0.2">
      <c r="A29" s="265" t="s">
        <v>626</v>
      </c>
      <c r="B29" s="201"/>
      <c r="C29" s="202" t="s">
        <v>604</v>
      </c>
      <c r="D29" s="201" t="s">
        <v>307</v>
      </c>
      <c r="E29" s="203">
        <v>8</v>
      </c>
      <c r="F29" s="204"/>
      <c r="H29" s="95"/>
    </row>
    <row r="30" spans="1:8" x14ac:dyDescent="0.2">
      <c r="A30" s="201"/>
      <c r="B30" s="201"/>
      <c r="C30" s="202"/>
      <c r="D30" s="201"/>
      <c r="E30" s="205" t="s">
        <v>344</v>
      </c>
      <c r="F30" s="198">
        <f>SUM(E29)</f>
        <v>8</v>
      </c>
      <c r="H30" s="95"/>
    </row>
    <row r="31" spans="1:8" ht="102" x14ac:dyDescent="0.2">
      <c r="A31" s="265" t="s">
        <v>627</v>
      </c>
      <c r="B31" s="201"/>
      <c r="C31" s="202" t="s">
        <v>605</v>
      </c>
      <c r="D31" s="201" t="s">
        <v>410</v>
      </c>
      <c r="E31" s="203">
        <v>1</v>
      </c>
      <c r="F31" s="204"/>
      <c r="H31" s="95"/>
    </row>
    <row r="32" spans="1:8" x14ac:dyDescent="0.2">
      <c r="A32" s="201"/>
      <c r="B32" s="201"/>
      <c r="C32" s="202"/>
      <c r="D32" s="201"/>
      <c r="E32" s="205" t="s">
        <v>344</v>
      </c>
      <c r="F32" s="198">
        <f>SUM(E31)</f>
        <v>1</v>
      </c>
      <c r="H32" s="95"/>
    </row>
    <row r="33" spans="1:8" x14ac:dyDescent="0.2">
      <c r="A33" s="176">
        <v>2</v>
      </c>
      <c r="B33" s="176" t="s">
        <v>484</v>
      </c>
      <c r="C33" s="177" t="s">
        <v>281</v>
      </c>
      <c r="D33" s="150"/>
      <c r="E33" s="231"/>
      <c r="F33" s="150"/>
      <c r="H33" s="95"/>
    </row>
    <row r="34" spans="1:8" x14ac:dyDescent="0.2">
      <c r="A34" s="224" t="s">
        <v>519</v>
      </c>
      <c r="B34" s="172" t="s">
        <v>146</v>
      </c>
      <c r="C34" s="173" t="s">
        <v>540</v>
      </c>
      <c r="D34" s="149"/>
      <c r="E34" s="228"/>
      <c r="F34" s="149"/>
      <c r="G34" s="180"/>
      <c r="H34" s="95"/>
    </row>
    <row r="35" spans="1:8" ht="191.25" x14ac:dyDescent="0.2">
      <c r="A35" s="83" t="s">
        <v>330</v>
      </c>
      <c r="B35" s="83"/>
      <c r="C35" s="249" t="s">
        <v>606</v>
      </c>
      <c r="D35" s="83" t="s">
        <v>321</v>
      </c>
      <c r="E35" s="115">
        <f>ROUNDUP((25*2*0.5)+(48*2*0.5),0)</f>
        <v>73</v>
      </c>
      <c r="F35" s="196"/>
      <c r="H35" s="95"/>
    </row>
    <row r="36" spans="1:8" x14ac:dyDescent="0.2">
      <c r="A36" s="83"/>
      <c r="B36" s="83"/>
      <c r="C36" s="200"/>
      <c r="D36" s="83"/>
      <c r="E36" s="195" t="s">
        <v>344</v>
      </c>
      <c r="F36" s="198">
        <f>SUM(E35)</f>
        <v>73</v>
      </c>
      <c r="H36" s="95"/>
    </row>
    <row r="37" spans="1:8" x14ac:dyDescent="0.2">
      <c r="A37" s="224" t="s">
        <v>520</v>
      </c>
      <c r="B37" s="172" t="s">
        <v>510</v>
      </c>
      <c r="C37" s="173" t="s">
        <v>335</v>
      </c>
      <c r="D37" s="149"/>
      <c r="E37" s="228"/>
      <c r="F37" s="149"/>
      <c r="G37" s="180"/>
      <c r="H37" s="95"/>
    </row>
    <row r="38" spans="1:8" ht="127.5" x14ac:dyDescent="0.2">
      <c r="A38" s="83" t="s">
        <v>334</v>
      </c>
      <c r="B38" s="83"/>
      <c r="C38" s="250" t="s">
        <v>607</v>
      </c>
      <c r="D38" s="83" t="s">
        <v>321</v>
      </c>
      <c r="E38" s="115">
        <f>ROUNDUP(40,0)</f>
        <v>40</v>
      </c>
      <c r="F38" s="115"/>
      <c r="H38" s="95"/>
    </row>
    <row r="39" spans="1:8" x14ac:dyDescent="0.2">
      <c r="A39" s="83"/>
      <c r="B39" s="83"/>
      <c r="C39" s="200"/>
      <c r="D39" s="83"/>
      <c r="E39" s="195" t="s">
        <v>344</v>
      </c>
      <c r="F39" s="198">
        <f>SUM(E38)</f>
        <v>40</v>
      </c>
      <c r="H39" s="95"/>
    </row>
    <row r="40" spans="1:8" x14ac:dyDescent="0.2">
      <c r="A40" s="176">
        <v>3</v>
      </c>
      <c r="B40" s="176" t="s">
        <v>503</v>
      </c>
      <c r="C40" s="177" t="s">
        <v>509</v>
      </c>
      <c r="D40" s="150"/>
      <c r="E40" s="231"/>
      <c r="F40" s="150"/>
      <c r="G40" s="180"/>
      <c r="H40" s="95"/>
    </row>
    <row r="41" spans="1:8" ht="25.5" x14ac:dyDescent="0.2">
      <c r="A41" s="225" t="s">
        <v>521</v>
      </c>
      <c r="B41" s="174" t="s">
        <v>499</v>
      </c>
      <c r="C41" s="175" t="s">
        <v>541</v>
      </c>
      <c r="D41" s="154"/>
      <c r="E41" s="229"/>
      <c r="F41" s="154"/>
      <c r="G41" s="180"/>
      <c r="H41" s="95"/>
    </row>
    <row r="42" spans="1:8" ht="76.5" x14ac:dyDescent="0.2">
      <c r="A42" s="259" t="s">
        <v>149</v>
      </c>
      <c r="B42" s="259"/>
      <c r="C42" s="260" t="s">
        <v>608</v>
      </c>
      <c r="D42" s="259" t="s">
        <v>308</v>
      </c>
      <c r="E42" s="275">
        <f>E45</f>
        <v>256</v>
      </c>
      <c r="F42" s="261"/>
      <c r="G42" s="95"/>
      <c r="H42" s="95"/>
    </row>
    <row r="43" spans="1:8" x14ac:dyDescent="0.2">
      <c r="A43" s="259"/>
      <c r="B43" s="262"/>
      <c r="C43" s="260"/>
      <c r="D43" s="259"/>
      <c r="E43" s="261" t="s">
        <v>344</v>
      </c>
      <c r="F43" s="198">
        <f>SUM(E42)</f>
        <v>256</v>
      </c>
      <c r="H43" s="95"/>
    </row>
    <row r="44" spans="1:8" x14ac:dyDescent="0.2">
      <c r="A44" s="226" t="s">
        <v>522</v>
      </c>
      <c r="B44" s="182" t="s">
        <v>498</v>
      </c>
      <c r="C44" s="183" t="s">
        <v>542</v>
      </c>
      <c r="D44" s="155"/>
      <c r="E44" s="230"/>
      <c r="F44" s="155"/>
      <c r="G44" s="180"/>
      <c r="H44" s="95"/>
    </row>
    <row r="45" spans="1:8" s="95" customFormat="1" ht="102" x14ac:dyDescent="0.2">
      <c r="A45" s="223" t="s">
        <v>414</v>
      </c>
      <c r="B45" s="83"/>
      <c r="C45" s="263" t="s">
        <v>609</v>
      </c>
      <c r="D45" s="83" t="s">
        <v>308</v>
      </c>
      <c r="E45" s="115">
        <f>230+26</f>
        <v>256</v>
      </c>
      <c r="F45" s="252"/>
    </row>
    <row r="46" spans="1:8" s="95" customFormat="1" x14ac:dyDescent="0.2">
      <c r="A46" s="83"/>
      <c r="B46" s="83"/>
      <c r="C46" s="200"/>
      <c r="D46" s="83"/>
      <c r="E46" s="195" t="s">
        <v>344</v>
      </c>
      <c r="F46" s="198">
        <f>SUM(E45)</f>
        <v>256</v>
      </c>
    </row>
    <row r="47" spans="1:8" s="95" customFormat="1" ht="89.25" x14ac:dyDescent="0.2">
      <c r="A47" s="223" t="s">
        <v>628</v>
      </c>
      <c r="B47" s="83"/>
      <c r="C47" s="263" t="s">
        <v>610</v>
      </c>
      <c r="D47" s="83" t="s">
        <v>308</v>
      </c>
      <c r="E47" s="115">
        <v>26</v>
      </c>
      <c r="F47" s="252"/>
    </row>
    <row r="48" spans="1:8" s="95" customFormat="1" x14ac:dyDescent="0.2">
      <c r="A48" s="83"/>
      <c r="B48" s="83"/>
      <c r="C48" s="200"/>
      <c r="D48" s="83"/>
      <c r="E48" s="195" t="s">
        <v>344</v>
      </c>
      <c r="F48" s="198">
        <f>SUM(E47)</f>
        <v>26</v>
      </c>
    </row>
    <row r="49" spans="1:9" s="95" customFormat="1" ht="76.5" x14ac:dyDescent="0.2">
      <c r="A49" s="223" t="s">
        <v>544</v>
      </c>
      <c r="B49" s="83"/>
      <c r="C49" s="263" t="s">
        <v>575</v>
      </c>
      <c r="D49" s="83" t="s">
        <v>308</v>
      </c>
      <c r="E49" s="115">
        <f>70</f>
        <v>70</v>
      </c>
      <c r="F49" s="252"/>
    </row>
    <row r="50" spans="1:9" s="95" customFormat="1" x14ac:dyDescent="0.2">
      <c r="A50" s="83"/>
      <c r="B50" s="83"/>
      <c r="C50" s="200"/>
      <c r="D50" s="83"/>
      <c r="E50" s="195" t="s">
        <v>344</v>
      </c>
      <c r="F50" s="198">
        <f>SUM(E49)</f>
        <v>70</v>
      </c>
    </row>
    <row r="51" spans="1:9" ht="25.5" x14ac:dyDescent="0.2">
      <c r="A51" s="226" t="s">
        <v>523</v>
      </c>
      <c r="B51" s="182" t="s">
        <v>485</v>
      </c>
      <c r="C51" s="183" t="s">
        <v>295</v>
      </c>
      <c r="D51" s="155"/>
      <c r="E51" s="230"/>
      <c r="F51" s="155"/>
      <c r="H51" s="95"/>
    </row>
    <row r="52" spans="1:9" ht="63.75" x14ac:dyDescent="0.2">
      <c r="A52" s="83" t="s">
        <v>415</v>
      </c>
      <c r="B52" s="83"/>
      <c r="C52" s="256" t="s">
        <v>598</v>
      </c>
      <c r="D52" s="257" t="s">
        <v>308</v>
      </c>
      <c r="E52" s="115">
        <f>E72+E66+E68+E78</f>
        <v>1141</v>
      </c>
      <c r="F52" s="198"/>
      <c r="H52" s="95"/>
    </row>
    <row r="53" spans="1:9" x14ac:dyDescent="0.2">
      <c r="A53" s="83"/>
      <c r="B53" s="83"/>
      <c r="C53" s="200"/>
      <c r="D53" s="83"/>
      <c r="E53" s="195" t="s">
        <v>344</v>
      </c>
      <c r="F53" s="198">
        <f>SUM(E52)</f>
        <v>1141</v>
      </c>
      <c r="H53" s="95"/>
    </row>
    <row r="54" spans="1:9" ht="63.75" x14ac:dyDescent="0.2">
      <c r="A54" s="83" t="s">
        <v>416</v>
      </c>
      <c r="B54" s="83"/>
      <c r="C54" s="258" t="s">
        <v>595</v>
      </c>
      <c r="D54" s="83" t="s">
        <v>308</v>
      </c>
      <c r="E54" s="115">
        <v>193</v>
      </c>
      <c r="F54" s="198"/>
      <c r="H54" s="95"/>
    </row>
    <row r="55" spans="1:9" x14ac:dyDescent="0.2">
      <c r="A55" s="83"/>
      <c r="B55" s="83"/>
      <c r="C55" s="200"/>
      <c r="D55" s="83"/>
      <c r="E55" s="195" t="s">
        <v>344</v>
      </c>
      <c r="F55" s="198">
        <f>SUM(E54)</f>
        <v>193</v>
      </c>
      <c r="H55" s="95"/>
    </row>
    <row r="56" spans="1:9" ht="25.5" x14ac:dyDescent="0.2">
      <c r="A56" s="226" t="s">
        <v>524</v>
      </c>
      <c r="B56" s="182" t="s">
        <v>477</v>
      </c>
      <c r="C56" s="183" t="s">
        <v>543</v>
      </c>
      <c r="D56" s="155"/>
      <c r="E56" s="230"/>
      <c r="F56" s="155"/>
      <c r="G56" s="180"/>
      <c r="H56" s="95"/>
    </row>
    <row r="57" spans="1:9" s="95" customFormat="1" ht="89.25" x14ac:dyDescent="0.2">
      <c r="A57" s="83" t="s">
        <v>419</v>
      </c>
      <c r="B57" s="83"/>
      <c r="C57" s="264" t="s">
        <v>611</v>
      </c>
      <c r="D57" s="83" t="s">
        <v>308</v>
      </c>
      <c r="E57" s="115">
        <f>193+24</f>
        <v>217</v>
      </c>
      <c r="F57" s="252"/>
    </row>
    <row r="58" spans="1:9" s="95" customFormat="1" x14ac:dyDescent="0.2">
      <c r="A58" s="83"/>
      <c r="B58" s="83"/>
      <c r="C58" s="200"/>
      <c r="D58" s="83"/>
      <c r="E58" s="195" t="s">
        <v>344</v>
      </c>
      <c r="F58" s="198">
        <f>SUM(E57)</f>
        <v>217</v>
      </c>
    </row>
    <row r="59" spans="1:9" ht="76.5" x14ac:dyDescent="0.2">
      <c r="A59" s="223" t="s">
        <v>629</v>
      </c>
      <c r="B59" s="83"/>
      <c r="C59" s="264" t="s">
        <v>612</v>
      </c>
      <c r="D59" s="83" t="s">
        <v>308</v>
      </c>
      <c r="E59" s="115">
        <v>26</v>
      </c>
      <c r="F59" s="252"/>
      <c r="H59" s="95"/>
    </row>
    <row r="60" spans="1:9" x14ac:dyDescent="0.2">
      <c r="A60" s="83"/>
      <c r="B60" s="83"/>
      <c r="C60" s="200"/>
      <c r="D60" s="83"/>
      <c r="E60" s="195" t="s">
        <v>344</v>
      </c>
      <c r="F60" s="198">
        <f>SUM(E59)</f>
        <v>26</v>
      </c>
      <c r="H60" s="95"/>
    </row>
    <row r="61" spans="1:9" ht="76.5" x14ac:dyDescent="0.2">
      <c r="A61" s="223" t="s">
        <v>581</v>
      </c>
      <c r="B61" s="83"/>
      <c r="C61" s="264" t="s">
        <v>623</v>
      </c>
      <c r="D61" s="83" t="s">
        <v>308</v>
      </c>
      <c r="E61" s="115">
        <f>ROUNDUP(117*0.75,0)</f>
        <v>88</v>
      </c>
      <c r="F61" s="252"/>
      <c r="H61" s="95"/>
    </row>
    <row r="62" spans="1:9" x14ac:dyDescent="0.2">
      <c r="A62" s="83"/>
      <c r="B62" s="83"/>
      <c r="C62" s="200"/>
      <c r="D62" s="83"/>
      <c r="E62" s="195" t="s">
        <v>344</v>
      </c>
      <c r="F62" s="198">
        <f>SUM(E61)</f>
        <v>88</v>
      </c>
      <c r="H62" s="95"/>
      <c r="I62" s="95"/>
    </row>
    <row r="63" spans="1:9" ht="76.5" x14ac:dyDescent="0.2">
      <c r="A63" s="223" t="s">
        <v>630</v>
      </c>
      <c r="B63" s="83"/>
      <c r="C63" s="264" t="s">
        <v>578</v>
      </c>
      <c r="D63" s="83" t="s">
        <v>308</v>
      </c>
      <c r="E63" s="115">
        <v>50</v>
      </c>
      <c r="F63" s="252"/>
      <c r="H63" s="95"/>
      <c r="I63" s="95"/>
    </row>
    <row r="64" spans="1:9" x14ac:dyDescent="0.2">
      <c r="A64" s="83"/>
      <c r="B64" s="83"/>
      <c r="C64" s="200"/>
      <c r="D64" s="83"/>
      <c r="E64" s="195" t="s">
        <v>344</v>
      </c>
      <c r="F64" s="198">
        <f>SUM(E63)</f>
        <v>50</v>
      </c>
      <c r="H64" s="95"/>
      <c r="I64" s="95"/>
    </row>
    <row r="65" spans="1:8" ht="25.5" x14ac:dyDescent="0.2">
      <c r="A65" s="266" t="s">
        <v>582</v>
      </c>
      <c r="B65" s="172" t="s">
        <v>500</v>
      </c>
      <c r="C65" s="173" t="s">
        <v>545</v>
      </c>
      <c r="D65" s="149"/>
      <c r="E65" s="228"/>
      <c r="F65" s="149"/>
      <c r="H65" s="95"/>
    </row>
    <row r="66" spans="1:8" ht="63.75" x14ac:dyDescent="0.2">
      <c r="A66" s="223" t="s">
        <v>420</v>
      </c>
      <c r="B66" s="83"/>
      <c r="C66" s="255" t="s">
        <v>573</v>
      </c>
      <c r="D66" s="83" t="s">
        <v>308</v>
      </c>
      <c r="E66" s="115">
        <f>ROUNDUP(123*1.06,0)</f>
        <v>131</v>
      </c>
      <c r="F66" s="252"/>
      <c r="H66" s="95"/>
    </row>
    <row r="67" spans="1:8" x14ac:dyDescent="0.2">
      <c r="A67" s="83"/>
      <c r="B67" s="83"/>
      <c r="C67" s="200"/>
      <c r="D67" s="83"/>
      <c r="E67" s="195" t="s">
        <v>344</v>
      </c>
      <c r="F67" s="198">
        <f>E66</f>
        <v>131</v>
      </c>
      <c r="H67" s="95"/>
    </row>
    <row r="68" spans="1:8" ht="63.75" x14ac:dyDescent="0.2">
      <c r="A68" s="223" t="s">
        <v>583</v>
      </c>
      <c r="B68" s="83"/>
      <c r="C68" s="255" t="s">
        <v>572</v>
      </c>
      <c r="D68" s="83" t="s">
        <v>308</v>
      </c>
      <c r="E68" s="115">
        <f>ROUNDUP(302*1.06,0)</f>
        <v>321</v>
      </c>
      <c r="F68" s="252"/>
      <c r="H68" s="95"/>
    </row>
    <row r="69" spans="1:8" x14ac:dyDescent="0.2">
      <c r="A69" s="83"/>
      <c r="B69" s="83"/>
      <c r="C69" s="200"/>
      <c r="D69" s="83"/>
      <c r="E69" s="195" t="s">
        <v>344</v>
      </c>
      <c r="F69" s="198">
        <f>E68</f>
        <v>321</v>
      </c>
      <c r="H69" s="95"/>
    </row>
    <row r="70" spans="1:8" x14ac:dyDescent="0.2">
      <c r="A70" s="176">
        <v>4</v>
      </c>
      <c r="B70" s="176" t="s">
        <v>486</v>
      </c>
      <c r="C70" s="177" t="s">
        <v>478</v>
      </c>
      <c r="D70" s="150"/>
      <c r="E70" s="231"/>
      <c r="F70" s="150"/>
      <c r="H70" s="95"/>
    </row>
    <row r="71" spans="1:8" ht="25.5" x14ac:dyDescent="0.2">
      <c r="A71" s="267" t="s">
        <v>584</v>
      </c>
      <c r="B71" s="172" t="s">
        <v>487</v>
      </c>
      <c r="C71" s="173" t="s">
        <v>546</v>
      </c>
      <c r="D71" s="149"/>
      <c r="E71" s="228"/>
      <c r="F71" s="149"/>
      <c r="H71" s="95"/>
    </row>
    <row r="72" spans="1:8" ht="76.5" x14ac:dyDescent="0.2">
      <c r="A72" s="223" t="s">
        <v>277</v>
      </c>
      <c r="B72" s="254"/>
      <c r="C72" s="253" t="s">
        <v>571</v>
      </c>
      <c r="D72" s="83" t="s">
        <v>308</v>
      </c>
      <c r="E72" s="115">
        <f>ROUNDUP(E75*1.02,)</f>
        <v>433</v>
      </c>
      <c r="F72" s="252"/>
      <c r="H72" s="95"/>
    </row>
    <row r="73" spans="1:8" x14ac:dyDescent="0.2">
      <c r="A73" s="83"/>
      <c r="B73" s="254"/>
      <c r="C73" s="200"/>
      <c r="D73" s="83"/>
      <c r="E73" s="195" t="s">
        <v>344</v>
      </c>
      <c r="F73" s="198">
        <f>E72</f>
        <v>433</v>
      </c>
      <c r="H73" s="95"/>
    </row>
    <row r="74" spans="1:8" ht="25.5" x14ac:dyDescent="0.2">
      <c r="A74" s="267" t="s">
        <v>525</v>
      </c>
      <c r="B74" s="172" t="s">
        <v>495</v>
      </c>
      <c r="C74" s="173" t="s">
        <v>547</v>
      </c>
      <c r="D74" s="149"/>
      <c r="E74" s="228"/>
      <c r="F74" s="149"/>
      <c r="G74" s="180"/>
      <c r="H74" s="95"/>
    </row>
    <row r="75" spans="1:8" ht="76.5" x14ac:dyDescent="0.2">
      <c r="A75" s="223" t="s">
        <v>332</v>
      </c>
      <c r="B75" s="83"/>
      <c r="C75" s="253" t="s">
        <v>576</v>
      </c>
      <c r="D75" s="83" t="s">
        <v>308</v>
      </c>
      <c r="E75" s="115">
        <v>424</v>
      </c>
      <c r="F75" s="252"/>
      <c r="G75" s="180"/>
      <c r="H75" s="95"/>
    </row>
    <row r="76" spans="1:8" x14ac:dyDescent="0.2">
      <c r="A76" s="83"/>
      <c r="B76" s="83"/>
      <c r="C76" s="200"/>
      <c r="D76" s="83"/>
      <c r="E76" s="195" t="s">
        <v>344</v>
      </c>
      <c r="F76" s="198">
        <f>E75</f>
        <v>424</v>
      </c>
      <c r="G76" s="180"/>
      <c r="H76" s="95"/>
    </row>
    <row r="77" spans="1:8" ht="25.5" x14ac:dyDescent="0.2">
      <c r="A77" s="224" t="s">
        <v>526</v>
      </c>
      <c r="B77" s="172" t="s">
        <v>548</v>
      </c>
      <c r="C77" s="173" t="s">
        <v>549</v>
      </c>
      <c r="D77" s="149"/>
      <c r="E77" s="228"/>
      <c r="F77" s="149"/>
      <c r="G77" s="180"/>
      <c r="H77" s="95"/>
    </row>
    <row r="78" spans="1:8" ht="63.75" x14ac:dyDescent="0.2">
      <c r="A78" s="223" t="s">
        <v>585</v>
      </c>
      <c r="B78" s="83"/>
      <c r="C78" s="253" t="s">
        <v>577</v>
      </c>
      <c r="D78" s="83" t="s">
        <v>308</v>
      </c>
      <c r="E78" s="115">
        <v>256</v>
      </c>
      <c r="F78" s="252"/>
      <c r="G78" s="180"/>
      <c r="H78" s="95"/>
    </row>
    <row r="79" spans="1:8" x14ac:dyDescent="0.2">
      <c r="A79" s="83"/>
      <c r="B79" s="83"/>
      <c r="C79" s="200"/>
      <c r="D79" s="83"/>
      <c r="E79" s="195" t="s">
        <v>344</v>
      </c>
      <c r="F79" s="198">
        <f>E78</f>
        <v>256</v>
      </c>
      <c r="G79" s="180"/>
      <c r="H79" s="95"/>
    </row>
    <row r="80" spans="1:8" ht="38.25" x14ac:dyDescent="0.2">
      <c r="A80" s="224" t="s">
        <v>527</v>
      </c>
      <c r="B80" s="172" t="s">
        <v>496</v>
      </c>
      <c r="C80" s="232" t="s">
        <v>550</v>
      </c>
      <c r="D80" s="149"/>
      <c r="E80" s="228"/>
      <c r="F80" s="149"/>
      <c r="H80" s="95"/>
    </row>
    <row r="81" spans="1:8" ht="89.25" x14ac:dyDescent="0.2">
      <c r="A81" s="83" t="s">
        <v>528</v>
      </c>
      <c r="B81" s="83"/>
      <c r="C81" s="251" t="s">
        <v>613</v>
      </c>
      <c r="D81" s="83" t="s">
        <v>308</v>
      </c>
      <c r="E81" s="115">
        <f>26+24</f>
        <v>50</v>
      </c>
      <c r="F81" s="252"/>
      <c r="H81" s="95"/>
    </row>
    <row r="82" spans="1:8" x14ac:dyDescent="0.2">
      <c r="A82" s="83"/>
      <c r="B82" s="83"/>
      <c r="C82" s="200"/>
      <c r="D82" s="83"/>
      <c r="E82" s="195" t="s">
        <v>344</v>
      </c>
      <c r="F82" s="198">
        <f>E81</f>
        <v>50</v>
      </c>
      <c r="H82" s="95"/>
    </row>
    <row r="83" spans="1:8" ht="89.25" x14ac:dyDescent="0.2">
      <c r="A83" s="223" t="s">
        <v>631</v>
      </c>
      <c r="B83" s="83"/>
      <c r="C83" s="251" t="s">
        <v>614</v>
      </c>
      <c r="D83" s="83" t="s">
        <v>308</v>
      </c>
      <c r="E83" s="115">
        <v>70</v>
      </c>
      <c r="F83" s="252"/>
      <c r="H83" s="95"/>
    </row>
    <row r="84" spans="1:8" x14ac:dyDescent="0.2">
      <c r="A84" s="83"/>
      <c r="B84" s="83"/>
      <c r="C84" s="200"/>
      <c r="D84" s="83"/>
      <c r="E84" s="195" t="s">
        <v>344</v>
      </c>
      <c r="F84" s="198">
        <f>E83</f>
        <v>70</v>
      </c>
      <c r="H84" s="95"/>
    </row>
    <row r="85" spans="1:8" ht="38.25" x14ac:dyDescent="0.2">
      <c r="A85" s="224" t="s">
        <v>534</v>
      </c>
      <c r="B85" s="172" t="s">
        <v>488</v>
      </c>
      <c r="C85" s="173" t="s">
        <v>551</v>
      </c>
      <c r="D85" s="149"/>
      <c r="E85" s="228"/>
      <c r="F85" s="149"/>
      <c r="G85" s="180"/>
      <c r="H85" s="95"/>
    </row>
    <row r="86" spans="1:8" ht="76.5" x14ac:dyDescent="0.2">
      <c r="A86" s="83" t="s">
        <v>535</v>
      </c>
      <c r="B86" s="83"/>
      <c r="C86" s="200" t="s">
        <v>574</v>
      </c>
      <c r="D86" s="83" t="s">
        <v>308</v>
      </c>
      <c r="E86" s="115">
        <f>E66+E68</f>
        <v>452</v>
      </c>
      <c r="F86" s="198"/>
      <c r="H86" s="95"/>
    </row>
    <row r="87" spans="1:8" x14ac:dyDescent="0.2">
      <c r="A87" s="83"/>
      <c r="B87" s="83"/>
      <c r="C87" s="200"/>
      <c r="D87" s="83"/>
      <c r="E87" s="195" t="s">
        <v>344</v>
      </c>
      <c r="F87" s="198">
        <f>E86</f>
        <v>452</v>
      </c>
      <c r="H87" s="95"/>
    </row>
    <row r="88" spans="1:8" x14ac:dyDescent="0.2">
      <c r="A88" s="176">
        <v>5</v>
      </c>
      <c r="B88" s="176" t="s">
        <v>489</v>
      </c>
      <c r="C88" s="177" t="s">
        <v>236</v>
      </c>
      <c r="D88" s="150"/>
      <c r="E88" s="231"/>
      <c r="F88" s="150"/>
      <c r="H88" s="95"/>
    </row>
    <row r="89" spans="1:8" x14ac:dyDescent="0.2">
      <c r="A89" s="224" t="s">
        <v>529</v>
      </c>
      <c r="B89" s="172" t="s">
        <v>502</v>
      </c>
      <c r="C89" s="173" t="s">
        <v>552</v>
      </c>
      <c r="D89" s="149"/>
      <c r="E89" s="228"/>
      <c r="F89" s="149"/>
      <c r="G89" s="180"/>
      <c r="H89" s="95"/>
    </row>
    <row r="90" spans="1:8" ht="63.75" x14ac:dyDescent="0.2">
      <c r="A90" s="238" t="s">
        <v>278</v>
      </c>
      <c r="B90" s="238"/>
      <c r="C90" s="239" t="s">
        <v>615</v>
      </c>
      <c r="D90" s="238" t="s">
        <v>308</v>
      </c>
      <c r="E90" s="274">
        <v>177</v>
      </c>
      <c r="F90" s="240"/>
      <c r="H90" s="95"/>
    </row>
    <row r="91" spans="1:8" x14ac:dyDescent="0.2">
      <c r="A91" s="238"/>
      <c r="B91" s="238"/>
      <c r="C91" s="239"/>
      <c r="D91" s="238"/>
      <c r="E91" s="241" t="s">
        <v>344</v>
      </c>
      <c r="F91" s="210">
        <f>E90</f>
        <v>177</v>
      </c>
      <c r="H91" s="95"/>
    </row>
    <row r="92" spans="1:8" ht="25.5" x14ac:dyDescent="0.2">
      <c r="A92" s="176">
        <v>6</v>
      </c>
      <c r="B92" s="176" t="s">
        <v>490</v>
      </c>
      <c r="C92" s="177" t="s">
        <v>504</v>
      </c>
      <c r="D92" s="150"/>
      <c r="E92" s="151"/>
      <c r="F92" s="151"/>
      <c r="H92" s="95"/>
    </row>
    <row r="93" spans="1:8" ht="38.25" x14ac:dyDescent="0.2">
      <c r="A93" s="268" t="s">
        <v>586</v>
      </c>
      <c r="B93" s="178" t="s">
        <v>494</v>
      </c>
      <c r="C93" s="179" t="s">
        <v>553</v>
      </c>
      <c r="D93" s="157"/>
      <c r="E93" s="156"/>
      <c r="F93" s="156"/>
      <c r="H93" s="95"/>
    </row>
    <row r="94" spans="1:8" ht="63.75" x14ac:dyDescent="0.2">
      <c r="A94" s="269" t="s">
        <v>272</v>
      </c>
      <c r="B94" s="212"/>
      <c r="C94" s="207" t="s">
        <v>567</v>
      </c>
      <c r="D94" s="208" t="s">
        <v>327</v>
      </c>
      <c r="E94" s="213">
        <v>1</v>
      </c>
      <c r="F94" s="214"/>
      <c r="H94" s="95"/>
    </row>
    <row r="95" spans="1:8" x14ac:dyDescent="0.2">
      <c r="A95" s="208"/>
      <c r="B95" s="212"/>
      <c r="C95" s="207"/>
      <c r="D95" s="208"/>
      <c r="E95" s="211" t="s">
        <v>344</v>
      </c>
      <c r="F95" s="210">
        <f>E94</f>
        <v>1</v>
      </c>
      <c r="H95" s="95"/>
    </row>
    <row r="96" spans="1:8" ht="63.75" x14ac:dyDescent="0.2">
      <c r="A96" s="269" t="s">
        <v>632</v>
      </c>
      <c r="B96" s="206"/>
      <c r="C96" s="207" t="s">
        <v>616</v>
      </c>
      <c r="D96" s="208" t="s">
        <v>327</v>
      </c>
      <c r="E96" s="209">
        <v>2</v>
      </c>
      <c r="F96" s="210"/>
      <c r="H96" s="95"/>
    </row>
    <row r="97" spans="1:8" x14ac:dyDescent="0.2">
      <c r="A97" s="208"/>
      <c r="B97" s="206"/>
      <c r="C97" s="207"/>
      <c r="D97" s="208"/>
      <c r="E97" s="211" t="s">
        <v>344</v>
      </c>
      <c r="F97" s="210">
        <f>E96</f>
        <v>2</v>
      </c>
      <c r="H97" s="95"/>
    </row>
    <row r="98" spans="1:8" ht="51" x14ac:dyDescent="0.2">
      <c r="A98" s="269" t="s">
        <v>587</v>
      </c>
      <c r="B98" s="206"/>
      <c r="C98" s="207" t="s">
        <v>568</v>
      </c>
      <c r="D98" s="208" t="s">
        <v>327</v>
      </c>
      <c r="E98" s="209">
        <v>1</v>
      </c>
      <c r="F98" s="210"/>
      <c r="H98" s="95"/>
    </row>
    <row r="99" spans="1:8" x14ac:dyDescent="0.2">
      <c r="A99" s="208"/>
      <c r="B99" s="206"/>
      <c r="C99" s="207"/>
      <c r="D99" s="208"/>
      <c r="E99" s="211" t="s">
        <v>344</v>
      </c>
      <c r="F99" s="210">
        <f>E98</f>
        <v>1</v>
      </c>
      <c r="H99" s="95"/>
    </row>
    <row r="100" spans="1:8" ht="63.75" x14ac:dyDescent="0.2">
      <c r="A100" s="269" t="s">
        <v>633</v>
      </c>
      <c r="B100" s="206"/>
      <c r="C100" s="207" t="s">
        <v>617</v>
      </c>
      <c r="D100" s="208" t="s">
        <v>327</v>
      </c>
      <c r="E100" s="209">
        <v>1</v>
      </c>
      <c r="F100" s="210"/>
      <c r="H100" s="95"/>
    </row>
    <row r="101" spans="1:8" x14ac:dyDescent="0.2">
      <c r="A101" s="208"/>
      <c r="B101" s="206"/>
      <c r="C101" s="207"/>
      <c r="D101" s="208"/>
      <c r="E101" s="211" t="s">
        <v>344</v>
      </c>
      <c r="F101" s="210">
        <f>E100</f>
        <v>1</v>
      </c>
      <c r="H101" s="95"/>
    </row>
    <row r="102" spans="1:8" x14ac:dyDescent="0.2">
      <c r="A102" s="176">
        <v>7</v>
      </c>
      <c r="B102" s="176" t="s">
        <v>491</v>
      </c>
      <c r="C102" s="177" t="s">
        <v>492</v>
      </c>
      <c r="D102" s="150"/>
      <c r="E102" s="231"/>
      <c r="F102" s="150"/>
      <c r="H102" s="95"/>
    </row>
    <row r="103" spans="1:8" x14ac:dyDescent="0.2">
      <c r="A103" s="224" t="s">
        <v>530</v>
      </c>
      <c r="B103" s="172" t="s">
        <v>497</v>
      </c>
      <c r="C103" s="173" t="s">
        <v>554</v>
      </c>
      <c r="D103" s="149"/>
      <c r="E103" s="228"/>
      <c r="F103" s="149"/>
      <c r="G103" s="180"/>
      <c r="H103" s="95"/>
    </row>
    <row r="104" spans="1:8" ht="76.5" x14ac:dyDescent="0.2">
      <c r="A104" s="270" t="s">
        <v>309</v>
      </c>
      <c r="B104" s="244"/>
      <c r="C104" s="245" t="s">
        <v>570</v>
      </c>
      <c r="D104" s="243" t="s">
        <v>307</v>
      </c>
      <c r="E104" s="246">
        <f>ROUNDUP(33.01+6.48,0)</f>
        <v>40</v>
      </c>
      <c r="F104" s="243"/>
      <c r="G104" s="184"/>
      <c r="H104" s="95"/>
    </row>
    <row r="105" spans="1:8" x14ac:dyDescent="0.2">
      <c r="A105" s="243"/>
      <c r="B105" s="244"/>
      <c r="C105" s="247"/>
      <c r="D105" s="243"/>
      <c r="E105" s="248" t="s">
        <v>344</v>
      </c>
      <c r="F105" s="210">
        <f>E104</f>
        <v>40</v>
      </c>
      <c r="G105" s="180"/>
      <c r="H105" s="95"/>
    </row>
    <row r="106" spans="1:8" ht="76.5" x14ac:dyDescent="0.2">
      <c r="A106" s="270" t="s">
        <v>634</v>
      </c>
      <c r="B106" s="244"/>
      <c r="C106" s="245" t="s">
        <v>618</v>
      </c>
      <c r="D106" s="243" t="s">
        <v>307</v>
      </c>
      <c r="E106" s="246">
        <f>ROUNDUP(43.27+15.2,0)</f>
        <v>59</v>
      </c>
      <c r="F106" s="243"/>
      <c r="G106" s="180"/>
      <c r="H106" s="95"/>
    </row>
    <row r="107" spans="1:8" x14ac:dyDescent="0.2">
      <c r="A107" s="243"/>
      <c r="B107" s="244"/>
      <c r="C107" s="247"/>
      <c r="D107" s="243"/>
      <c r="E107" s="248" t="s">
        <v>344</v>
      </c>
      <c r="F107" s="210">
        <f>E106</f>
        <v>59</v>
      </c>
      <c r="G107" s="180"/>
      <c r="H107" s="95"/>
    </row>
    <row r="108" spans="1:8" ht="76.5" x14ac:dyDescent="0.2">
      <c r="A108" s="270" t="s">
        <v>588</v>
      </c>
      <c r="B108" s="244"/>
      <c r="C108" s="245" t="s">
        <v>619</v>
      </c>
      <c r="D108" s="243" t="s">
        <v>307</v>
      </c>
      <c r="E108" s="246">
        <f>ROUNDUP(2+2,0)</f>
        <v>4</v>
      </c>
      <c r="F108" s="243"/>
      <c r="H108" s="95"/>
    </row>
    <row r="109" spans="1:8" x14ac:dyDescent="0.2">
      <c r="A109" s="243"/>
      <c r="B109" s="244"/>
      <c r="C109" s="247"/>
      <c r="D109" s="243"/>
      <c r="E109" s="248" t="s">
        <v>344</v>
      </c>
      <c r="F109" s="210">
        <f>E108</f>
        <v>4</v>
      </c>
      <c r="H109" s="95"/>
    </row>
    <row r="110" spans="1:8" ht="76.5" x14ac:dyDescent="0.2">
      <c r="A110" s="270" t="s">
        <v>589</v>
      </c>
      <c r="B110" s="244"/>
      <c r="C110" s="245" t="s">
        <v>620</v>
      </c>
      <c r="D110" s="243" t="s">
        <v>307</v>
      </c>
      <c r="E110" s="246">
        <f>ROUNDUP(4.4,0)</f>
        <v>5</v>
      </c>
      <c r="F110" s="243"/>
      <c r="H110" s="95"/>
    </row>
    <row r="111" spans="1:8" x14ac:dyDescent="0.2">
      <c r="A111" s="243"/>
      <c r="B111" s="244"/>
      <c r="C111" s="247"/>
      <c r="D111" s="243"/>
      <c r="E111" s="248" t="s">
        <v>344</v>
      </c>
      <c r="F111" s="210">
        <f>E110</f>
        <v>5</v>
      </c>
      <c r="H111" s="95"/>
    </row>
    <row r="112" spans="1:8" x14ac:dyDescent="0.2">
      <c r="A112" s="266" t="s">
        <v>590</v>
      </c>
      <c r="B112" s="172" t="s">
        <v>493</v>
      </c>
      <c r="C112" s="173" t="s">
        <v>555</v>
      </c>
      <c r="D112" s="149"/>
      <c r="E112" s="228"/>
      <c r="F112" s="149"/>
      <c r="H112" s="95"/>
    </row>
    <row r="113" spans="1:11" ht="76.5" x14ac:dyDescent="0.2">
      <c r="A113" s="223" t="s">
        <v>422</v>
      </c>
      <c r="B113" s="83"/>
      <c r="C113" s="242" t="s">
        <v>621</v>
      </c>
      <c r="D113" s="83" t="s">
        <v>307</v>
      </c>
      <c r="E113" s="115">
        <v>26</v>
      </c>
      <c r="F113" s="196"/>
      <c r="H113" s="95"/>
    </row>
    <row r="114" spans="1:11" x14ac:dyDescent="0.2">
      <c r="A114" s="83"/>
      <c r="B114" s="83"/>
      <c r="C114" s="194"/>
      <c r="D114" s="83"/>
      <c r="E114" s="195" t="s">
        <v>344</v>
      </c>
      <c r="F114" s="198">
        <f>E113</f>
        <v>26</v>
      </c>
      <c r="H114" s="95"/>
    </row>
    <row r="115" spans="1:11" s="153" customFormat="1" ht="25.5" x14ac:dyDescent="0.2">
      <c r="A115" s="271" t="s">
        <v>531</v>
      </c>
      <c r="B115" s="233" t="s">
        <v>501</v>
      </c>
      <c r="C115" s="234" t="s">
        <v>556</v>
      </c>
      <c r="D115" s="235"/>
      <c r="E115" s="236"/>
      <c r="F115" s="235"/>
      <c r="G115" s="181"/>
      <c r="H115" s="272"/>
    </row>
    <row r="116" spans="1:11" ht="76.5" x14ac:dyDescent="0.2">
      <c r="A116" s="227" t="s">
        <v>532</v>
      </c>
      <c r="B116" s="215"/>
      <c r="C116" s="216" t="s">
        <v>622</v>
      </c>
      <c r="D116" s="215" t="s">
        <v>307</v>
      </c>
      <c r="E116" s="217">
        <f>ROUNDUP(7.93,0)</f>
        <v>8</v>
      </c>
      <c r="F116" s="218"/>
      <c r="H116" s="95"/>
    </row>
    <row r="117" spans="1:11" x14ac:dyDescent="0.2">
      <c r="A117" s="215"/>
      <c r="B117" s="215"/>
      <c r="C117" s="219"/>
      <c r="D117" s="215"/>
      <c r="E117" s="220" t="s">
        <v>344</v>
      </c>
      <c r="F117" s="221">
        <f>E116</f>
        <v>8</v>
      </c>
      <c r="H117" s="273"/>
    </row>
    <row r="118" spans="1:11" x14ac:dyDescent="0.2">
      <c r="A118" s="176">
        <v>8</v>
      </c>
      <c r="B118" s="176" t="s">
        <v>557</v>
      </c>
      <c r="C118" s="177" t="s">
        <v>558</v>
      </c>
      <c r="D118" s="150"/>
      <c r="E118" s="231"/>
      <c r="F118" s="150"/>
      <c r="H118" s="273"/>
    </row>
    <row r="119" spans="1:11" x14ac:dyDescent="0.2">
      <c r="A119" s="237" t="s">
        <v>533</v>
      </c>
      <c r="B119" s="233" t="s">
        <v>560</v>
      </c>
      <c r="C119" s="234" t="s">
        <v>559</v>
      </c>
      <c r="D119" s="235"/>
      <c r="E119" s="236"/>
      <c r="F119" s="235"/>
      <c r="H119" s="273"/>
    </row>
    <row r="120" spans="1:11" ht="63.75" x14ac:dyDescent="0.2">
      <c r="A120" s="227" t="s">
        <v>273</v>
      </c>
      <c r="B120" s="215"/>
      <c r="C120" s="216" t="s">
        <v>563</v>
      </c>
      <c r="D120" s="215" t="s">
        <v>327</v>
      </c>
      <c r="E120" s="217">
        <v>3</v>
      </c>
      <c r="F120" s="218"/>
      <c r="H120" s="273"/>
    </row>
    <row r="121" spans="1:11" x14ac:dyDescent="0.2">
      <c r="A121" s="215"/>
      <c r="B121" s="215"/>
      <c r="C121" s="219"/>
      <c r="D121" s="215"/>
      <c r="E121" s="220" t="s">
        <v>344</v>
      </c>
      <c r="F121" s="221">
        <f>E120</f>
        <v>3</v>
      </c>
      <c r="H121" s="273"/>
    </row>
    <row r="122" spans="1:11" ht="63.75" x14ac:dyDescent="0.2">
      <c r="A122" s="227" t="s">
        <v>423</v>
      </c>
      <c r="B122" s="215"/>
      <c r="C122" s="216" t="s">
        <v>562</v>
      </c>
      <c r="D122" s="215" t="s">
        <v>327</v>
      </c>
      <c r="E122" s="217">
        <v>5</v>
      </c>
      <c r="F122" s="218"/>
      <c r="H122" s="273"/>
    </row>
    <row r="123" spans="1:11" x14ac:dyDescent="0.2">
      <c r="A123" s="215"/>
      <c r="B123" s="215"/>
      <c r="C123" s="219"/>
      <c r="D123" s="215"/>
      <c r="E123" s="220" t="s">
        <v>344</v>
      </c>
      <c r="F123" s="221">
        <f>E122</f>
        <v>5</v>
      </c>
      <c r="H123" s="273"/>
    </row>
    <row r="124" spans="1:11" x14ac:dyDescent="0.2">
      <c r="A124" s="176">
        <v>9</v>
      </c>
      <c r="B124" s="176" t="s">
        <v>511</v>
      </c>
      <c r="C124" s="177" t="s">
        <v>512</v>
      </c>
      <c r="D124" s="150"/>
      <c r="E124" s="231"/>
      <c r="F124" s="150"/>
      <c r="H124" s="95"/>
    </row>
    <row r="125" spans="1:11" x14ac:dyDescent="0.2">
      <c r="A125" s="271" t="s">
        <v>561</v>
      </c>
      <c r="B125" s="233" t="s">
        <v>564</v>
      </c>
      <c r="C125" s="234" t="s">
        <v>565</v>
      </c>
      <c r="D125" s="235"/>
      <c r="E125" s="236"/>
      <c r="F125" s="235"/>
      <c r="H125" s="95"/>
    </row>
    <row r="126" spans="1:11" ht="51" x14ac:dyDescent="0.2">
      <c r="A126" s="265" t="s">
        <v>310</v>
      </c>
      <c r="B126" s="201"/>
      <c r="C126" s="202" t="s">
        <v>569</v>
      </c>
      <c r="D126" s="201" t="s">
        <v>307</v>
      </c>
      <c r="E126" s="203">
        <f>ROUNDUP(9+8.5+8.5+11+8.5,0)</f>
        <v>46</v>
      </c>
      <c r="F126" s="204"/>
      <c r="H126" s="95"/>
    </row>
    <row r="127" spans="1:11" x14ac:dyDescent="0.2">
      <c r="A127" s="201"/>
      <c r="B127" s="201"/>
      <c r="C127" s="202"/>
      <c r="D127" s="201"/>
      <c r="E127" s="205" t="s">
        <v>344</v>
      </c>
      <c r="F127" s="198">
        <f>SUM(E126)</f>
        <v>46</v>
      </c>
      <c r="H127" s="95"/>
    </row>
    <row r="128" spans="1:11" s="152" customFormat="1" x14ac:dyDescent="0.2">
      <c r="A128" s="62"/>
      <c r="B128"/>
      <c r="C128" s="19"/>
      <c r="D128"/>
      <c r="E128" s="143"/>
      <c r="F128" s="21"/>
      <c r="G128"/>
      <c r="H128"/>
      <c r="I128"/>
      <c r="J128"/>
      <c r="K128"/>
    </row>
    <row r="129" spans="1:11" s="152" customFormat="1" x14ac:dyDescent="0.2">
      <c r="A129" s="62"/>
      <c r="B129"/>
      <c r="C129" s="19"/>
      <c r="D129"/>
      <c r="E129" s="143"/>
      <c r="F129" s="21"/>
      <c r="G129"/>
      <c r="H129"/>
      <c r="I129"/>
      <c r="J129"/>
      <c r="K129"/>
    </row>
    <row r="130" spans="1:11" s="152" customFormat="1" ht="15" x14ac:dyDescent="0.2">
      <c r="A130" s="186"/>
      <c r="B130" s="160"/>
      <c r="C130" s="165"/>
      <c r="D130" s="160"/>
      <c r="E130" s="160"/>
      <c r="F130" s="160"/>
      <c r="G130"/>
      <c r="H130"/>
      <c r="I130"/>
      <c r="J130"/>
      <c r="K130"/>
    </row>
    <row r="131" spans="1:11" s="152" customFormat="1" x14ac:dyDescent="0.2">
      <c r="A131" s="25"/>
      <c r="B131" s="159"/>
      <c r="C131" s="166"/>
      <c r="D131" s="159"/>
      <c r="E131" s="159"/>
      <c r="F131" s="159"/>
      <c r="G131"/>
      <c r="H131"/>
      <c r="I131"/>
      <c r="J131"/>
      <c r="K131"/>
    </row>
    <row r="132" spans="1:11" s="152" customFormat="1" x14ac:dyDescent="0.2">
      <c r="A132" s="277"/>
      <c r="B132" s="279"/>
      <c r="C132" s="280"/>
      <c r="D132" s="277"/>
      <c r="E132" s="279"/>
      <c r="F132" s="278"/>
      <c r="G132"/>
      <c r="H132"/>
      <c r="I132"/>
      <c r="J132"/>
      <c r="K132"/>
    </row>
    <row r="133" spans="1:11" s="152" customFormat="1" x14ac:dyDescent="0.2">
      <c r="A133" s="277"/>
      <c r="B133" s="279"/>
      <c r="C133" s="280"/>
      <c r="D133" s="277"/>
      <c r="E133" s="279"/>
      <c r="F133" s="278"/>
      <c r="G133"/>
      <c r="H133"/>
      <c r="I133"/>
      <c r="J133"/>
      <c r="K133"/>
    </row>
    <row r="134" spans="1:11" s="152" customFormat="1" x14ac:dyDescent="0.2">
      <c r="A134" s="185"/>
      <c r="B134" s="41"/>
      <c r="C134" s="17"/>
      <c r="D134" s="25"/>
      <c r="E134" s="127"/>
      <c r="F134" s="20"/>
      <c r="G134"/>
      <c r="H134"/>
      <c r="I134"/>
      <c r="J134"/>
      <c r="K134"/>
    </row>
    <row r="135" spans="1:11" s="152" customFormat="1" x14ac:dyDescent="0.2">
      <c r="A135" s="46"/>
      <c r="B135" s="43"/>
      <c r="C135" s="16"/>
      <c r="D135" s="21"/>
      <c r="E135" s="77"/>
      <c r="F135" s="14"/>
      <c r="G135"/>
      <c r="H135"/>
      <c r="I135"/>
      <c r="J135"/>
      <c r="K135"/>
    </row>
    <row r="136" spans="1:11" s="152" customFormat="1" x14ac:dyDescent="0.2">
      <c r="A136" s="46"/>
      <c r="B136" s="43"/>
      <c r="C136" s="16"/>
      <c r="D136" s="21"/>
      <c r="E136" s="77"/>
      <c r="F136" s="14"/>
      <c r="G136"/>
      <c r="H136"/>
      <c r="I136"/>
      <c r="J136"/>
      <c r="K136"/>
    </row>
    <row r="137" spans="1:11" s="152" customFormat="1" x14ac:dyDescent="0.2">
      <c r="A137" s="12"/>
      <c r="B137" s="45"/>
      <c r="C137" s="11"/>
      <c r="D137" s="21"/>
      <c r="E137" s="77"/>
      <c r="F137" s="14"/>
      <c r="G137"/>
      <c r="H137"/>
      <c r="I137"/>
      <c r="J137"/>
      <c r="K137"/>
    </row>
    <row r="138" spans="1:11" s="152" customFormat="1" x14ac:dyDescent="0.2">
      <c r="A138" s="12"/>
      <c r="B138" s="44"/>
      <c r="C138" s="44"/>
      <c r="D138" s="44"/>
      <c r="E138" s="44"/>
      <c r="F138" s="44"/>
      <c r="G138"/>
      <c r="H138"/>
      <c r="I138"/>
      <c r="J138"/>
      <c r="K138"/>
    </row>
    <row r="139" spans="1:11" s="152" customFormat="1" x14ac:dyDescent="0.2">
      <c r="A139" s="185"/>
      <c r="B139" s="41"/>
      <c r="C139" s="17"/>
      <c r="D139" s="25"/>
      <c r="E139" s="127"/>
      <c r="F139" s="20"/>
      <c r="G139"/>
      <c r="H139"/>
      <c r="I139"/>
      <c r="J139"/>
      <c r="K139"/>
    </row>
    <row r="140" spans="1:11" s="152" customFormat="1" x14ac:dyDescent="0.2">
      <c r="A140" s="46"/>
      <c r="B140" s="43"/>
      <c r="C140" s="16"/>
      <c r="D140" s="21"/>
      <c r="E140" s="77"/>
      <c r="F140" s="14"/>
      <c r="G140"/>
      <c r="H140"/>
      <c r="I140"/>
      <c r="J140"/>
      <c r="K140"/>
    </row>
    <row r="141" spans="1:11" s="152" customFormat="1" x14ac:dyDescent="0.2">
      <c r="A141" s="46"/>
      <c r="B141" s="43"/>
      <c r="C141" s="16"/>
      <c r="D141" s="21"/>
      <c r="E141" s="77"/>
      <c r="F141" s="14"/>
      <c r="G141"/>
      <c r="H141"/>
      <c r="I141"/>
      <c r="J141"/>
      <c r="K141"/>
    </row>
    <row r="142" spans="1:11" s="152" customFormat="1" x14ac:dyDescent="0.2">
      <c r="A142" s="12"/>
      <c r="B142" s="45"/>
      <c r="C142" s="11"/>
      <c r="D142" s="21"/>
      <c r="E142" s="77"/>
      <c r="F142" s="14"/>
      <c r="G142"/>
      <c r="H142"/>
      <c r="I142"/>
      <c r="J142"/>
      <c r="K142"/>
    </row>
    <row r="143" spans="1:11" s="152" customFormat="1" x14ac:dyDescent="0.2">
      <c r="A143" s="46"/>
      <c r="B143" s="43"/>
      <c r="C143" s="16"/>
      <c r="D143" s="21"/>
      <c r="E143" s="77"/>
      <c r="F143" s="14"/>
      <c r="G143"/>
      <c r="H143"/>
      <c r="I143"/>
      <c r="J143"/>
      <c r="K143"/>
    </row>
    <row r="144" spans="1:11" s="152" customFormat="1" x14ac:dyDescent="0.2">
      <c r="A144" s="46"/>
      <c r="B144" s="43"/>
      <c r="C144" s="16"/>
      <c r="D144" s="21"/>
      <c r="E144" s="77"/>
      <c r="F144" s="14"/>
      <c r="G144"/>
      <c r="H144"/>
      <c r="I144"/>
      <c r="J144"/>
      <c r="K144"/>
    </row>
    <row r="145" spans="1:11" s="152" customFormat="1" x14ac:dyDescent="0.2">
      <c r="A145" s="12"/>
      <c r="B145" s="45"/>
      <c r="C145" s="11"/>
      <c r="D145" s="21"/>
      <c r="E145" s="77"/>
      <c r="F145" s="14"/>
      <c r="G145"/>
      <c r="H145"/>
      <c r="I145"/>
      <c r="J145"/>
      <c r="K145"/>
    </row>
    <row r="146" spans="1:11" s="152" customFormat="1" x14ac:dyDescent="0.2">
      <c r="A146" s="12"/>
      <c r="B146" s="44"/>
      <c r="C146" s="44"/>
      <c r="D146" s="44"/>
      <c r="E146" s="44"/>
      <c r="F146" s="44"/>
      <c r="G146"/>
      <c r="H146"/>
      <c r="I146"/>
      <c r="J146"/>
      <c r="K146"/>
    </row>
    <row r="147" spans="1:11" s="152" customFormat="1" x14ac:dyDescent="0.2">
      <c r="A147" s="185"/>
      <c r="B147" s="41"/>
      <c r="C147" s="17"/>
      <c r="D147" s="25"/>
      <c r="E147" s="127"/>
      <c r="F147" s="20"/>
      <c r="G147"/>
      <c r="H147"/>
      <c r="I147"/>
      <c r="J147"/>
      <c r="K147"/>
    </row>
    <row r="148" spans="1:11" s="152" customFormat="1" x14ac:dyDescent="0.2">
      <c r="A148" s="46"/>
      <c r="B148" s="43"/>
      <c r="C148" s="16"/>
      <c r="D148" s="21"/>
      <c r="E148" s="77"/>
      <c r="F148" s="14"/>
      <c r="G148"/>
      <c r="H148"/>
      <c r="I148"/>
      <c r="J148"/>
      <c r="K148"/>
    </row>
    <row r="149" spans="1:11" s="152" customFormat="1" x14ac:dyDescent="0.2">
      <c r="A149" s="46"/>
      <c r="B149" s="43"/>
      <c r="C149" s="16"/>
      <c r="D149" s="21"/>
      <c r="E149" s="77"/>
      <c r="F149" s="14"/>
      <c r="G149"/>
      <c r="H149"/>
      <c r="I149"/>
      <c r="J149"/>
      <c r="K149"/>
    </row>
    <row r="150" spans="1:11" s="152" customFormat="1" x14ac:dyDescent="0.2">
      <c r="A150" s="12"/>
      <c r="B150" s="45"/>
      <c r="C150" s="11"/>
      <c r="D150" s="21"/>
      <c r="E150" s="77"/>
      <c r="F150" s="14"/>
      <c r="G150"/>
      <c r="H150"/>
      <c r="I150"/>
      <c r="J150"/>
      <c r="K150"/>
    </row>
    <row r="151" spans="1:11" s="152" customFormat="1" x14ac:dyDescent="0.2">
      <c r="A151" s="12"/>
      <c r="B151" s="44"/>
      <c r="C151" s="44"/>
      <c r="D151" s="44"/>
      <c r="E151" s="44"/>
      <c r="F151" s="44"/>
      <c r="G151"/>
      <c r="H151"/>
      <c r="I151"/>
      <c r="J151"/>
      <c r="K151"/>
    </row>
    <row r="152" spans="1:11" s="152" customFormat="1" x14ac:dyDescent="0.2">
      <c r="A152" s="185"/>
      <c r="B152" s="41"/>
      <c r="C152" s="17"/>
      <c r="D152" s="25"/>
      <c r="E152" s="127"/>
      <c r="F152" s="20"/>
      <c r="G152"/>
      <c r="H152"/>
      <c r="I152"/>
      <c r="J152"/>
      <c r="K152"/>
    </row>
    <row r="153" spans="1:11" s="152" customFormat="1" x14ac:dyDescent="0.2">
      <c r="A153" s="46"/>
      <c r="B153" s="43"/>
      <c r="C153" s="16"/>
      <c r="D153" s="21"/>
      <c r="E153" s="77"/>
      <c r="F153" s="14"/>
      <c r="G153"/>
      <c r="H153"/>
      <c r="I153"/>
      <c r="J153"/>
      <c r="K153"/>
    </row>
    <row r="154" spans="1:11" s="152" customFormat="1" x14ac:dyDescent="0.2">
      <c r="A154" s="12"/>
      <c r="B154" s="45"/>
      <c r="C154" s="11"/>
      <c r="D154" s="21"/>
      <c r="E154" s="77"/>
      <c r="F154" s="14"/>
      <c r="G154"/>
      <c r="H154"/>
      <c r="I154"/>
      <c r="J154"/>
      <c r="K154"/>
    </row>
    <row r="155" spans="1:11" s="152" customFormat="1" x14ac:dyDescent="0.2">
      <c r="A155" s="12"/>
      <c r="B155" s="44"/>
      <c r="C155" s="44"/>
      <c r="D155" s="44"/>
      <c r="E155" s="44"/>
      <c r="F155" s="44"/>
      <c r="G155"/>
      <c r="H155"/>
      <c r="I155"/>
      <c r="J155"/>
      <c r="K155"/>
    </row>
    <row r="156" spans="1:11" s="152" customFormat="1" x14ac:dyDescent="0.2">
      <c r="A156" s="185"/>
      <c r="B156" s="41"/>
      <c r="C156" s="17"/>
      <c r="D156" s="25"/>
      <c r="E156" s="127"/>
      <c r="F156" s="20"/>
      <c r="G156"/>
      <c r="H156"/>
      <c r="I156"/>
      <c r="J156"/>
      <c r="K156"/>
    </row>
    <row r="157" spans="1:11" s="152" customFormat="1" x14ac:dyDescent="0.2">
      <c r="A157" s="46"/>
      <c r="B157" s="43"/>
      <c r="C157" s="16"/>
      <c r="D157" s="21"/>
      <c r="E157" s="77"/>
      <c r="F157" s="14"/>
      <c r="G157"/>
      <c r="H157"/>
      <c r="I157"/>
      <c r="J157"/>
      <c r="K157"/>
    </row>
    <row r="158" spans="1:11" s="152" customFormat="1" x14ac:dyDescent="0.2">
      <c r="A158" s="46"/>
      <c r="B158" s="43"/>
      <c r="C158" s="16"/>
      <c r="D158" s="21"/>
      <c r="E158" s="77"/>
      <c r="F158" s="14"/>
      <c r="G158"/>
      <c r="H158"/>
      <c r="I158"/>
      <c r="J158"/>
      <c r="K158"/>
    </row>
    <row r="159" spans="1:11" s="152" customFormat="1" x14ac:dyDescent="0.2">
      <c r="A159" s="12"/>
      <c r="B159" s="45"/>
      <c r="C159" s="11"/>
      <c r="D159" s="21"/>
      <c r="E159" s="77"/>
      <c r="F159" s="14"/>
      <c r="G159"/>
      <c r="H159"/>
      <c r="I159"/>
      <c r="J159"/>
      <c r="K159"/>
    </row>
    <row r="160" spans="1:11" s="152" customFormat="1" x14ac:dyDescent="0.2">
      <c r="A160" s="46"/>
      <c r="B160" s="43"/>
      <c r="C160" s="16"/>
      <c r="D160" s="21"/>
      <c r="E160" s="77"/>
      <c r="F160" s="14"/>
      <c r="G160"/>
      <c r="H160"/>
      <c r="I160"/>
      <c r="J160"/>
      <c r="K160"/>
    </row>
    <row r="161" spans="1:11" s="152" customFormat="1" x14ac:dyDescent="0.2">
      <c r="A161" s="46"/>
      <c r="B161" s="43"/>
      <c r="C161" s="16"/>
      <c r="D161" s="21"/>
      <c r="E161" s="77"/>
      <c r="F161" s="14"/>
      <c r="G161"/>
      <c r="H161"/>
      <c r="I161"/>
      <c r="J161"/>
      <c r="K161"/>
    </row>
    <row r="162" spans="1:11" s="152" customFormat="1" x14ac:dyDescent="0.2">
      <c r="A162" s="12"/>
      <c r="B162" s="45"/>
      <c r="C162" s="11"/>
      <c r="D162" s="21"/>
      <c r="E162" s="77"/>
      <c r="F162" s="14"/>
      <c r="G162"/>
      <c r="H162"/>
      <c r="I162"/>
      <c r="J162"/>
      <c r="K162"/>
    </row>
    <row r="163" spans="1:11" s="152" customFormat="1" x14ac:dyDescent="0.2">
      <c r="A163" s="46"/>
      <c r="B163" s="43"/>
      <c r="C163" s="16"/>
      <c r="D163" s="21"/>
      <c r="E163" s="77"/>
      <c r="F163" s="14"/>
      <c r="G163"/>
      <c r="H163"/>
      <c r="I163"/>
      <c r="J163"/>
      <c r="K163"/>
    </row>
    <row r="164" spans="1:11" s="152" customFormat="1" x14ac:dyDescent="0.2">
      <c r="A164" s="46"/>
      <c r="B164" s="43"/>
      <c r="C164" s="16"/>
      <c r="D164" s="21"/>
      <c r="E164" s="77"/>
      <c r="F164" s="14"/>
      <c r="G164"/>
      <c r="H164"/>
      <c r="I164"/>
      <c r="J164"/>
      <c r="K164"/>
    </row>
    <row r="165" spans="1:11" s="152" customFormat="1" x14ac:dyDescent="0.2">
      <c r="A165" s="12"/>
      <c r="B165" s="45"/>
      <c r="C165" s="11"/>
      <c r="D165" s="21"/>
      <c r="E165" s="77"/>
      <c r="F165" s="14"/>
      <c r="G165"/>
      <c r="H165"/>
      <c r="I165"/>
      <c r="J165"/>
      <c r="K165"/>
    </row>
    <row r="166" spans="1:11" s="152" customFormat="1" x14ac:dyDescent="0.2">
      <c r="A166" s="12"/>
      <c r="B166" s="44"/>
      <c r="C166" s="44"/>
      <c r="D166" s="44"/>
      <c r="E166" s="44"/>
      <c r="F166" s="44"/>
      <c r="G166"/>
      <c r="H166"/>
      <c r="I166"/>
      <c r="J166"/>
      <c r="K166"/>
    </row>
    <row r="167" spans="1:11" s="152" customFormat="1" x14ac:dyDescent="0.2">
      <c r="A167" s="46"/>
      <c r="B167" s="43"/>
      <c r="C167" s="16"/>
      <c r="D167" s="21"/>
      <c r="E167" s="77"/>
      <c r="F167" s="14"/>
      <c r="G167"/>
      <c r="H167"/>
      <c r="I167"/>
      <c r="J167"/>
      <c r="K167"/>
    </row>
    <row r="168" spans="1:11" s="152" customFormat="1" x14ac:dyDescent="0.2">
      <c r="A168" s="46"/>
      <c r="B168" s="45"/>
      <c r="C168" s="11"/>
      <c r="D168" s="21"/>
      <c r="E168" s="77"/>
      <c r="F168" s="14"/>
      <c r="G168"/>
      <c r="H168"/>
      <c r="I168"/>
      <c r="J168"/>
      <c r="K168"/>
    </row>
    <row r="169" spans="1:11" s="152" customFormat="1" x14ac:dyDescent="0.2">
      <c r="A169" s="12"/>
      <c r="B169" s="45"/>
      <c r="C169" s="11"/>
      <c r="D169" s="21"/>
      <c r="E169" s="77"/>
      <c r="F169" s="14"/>
      <c r="G169"/>
      <c r="H169"/>
      <c r="I169"/>
      <c r="J169"/>
      <c r="K169"/>
    </row>
    <row r="170" spans="1:11" s="152" customFormat="1" x14ac:dyDescent="0.2">
      <c r="A170" s="46"/>
      <c r="B170" s="43"/>
      <c r="C170" s="16"/>
      <c r="D170" s="21"/>
      <c r="E170" s="77"/>
      <c r="F170" s="14"/>
      <c r="G170"/>
      <c r="H170"/>
      <c r="I170"/>
      <c r="J170"/>
      <c r="K170"/>
    </row>
    <row r="171" spans="1:11" s="152" customFormat="1" x14ac:dyDescent="0.2">
      <c r="A171" s="46"/>
      <c r="B171" s="45"/>
      <c r="C171" s="11"/>
      <c r="D171" s="21"/>
      <c r="E171" s="77"/>
      <c r="F171" s="14"/>
      <c r="G171"/>
      <c r="H171"/>
      <c r="I171"/>
      <c r="J171"/>
      <c r="K171"/>
    </row>
    <row r="172" spans="1:11" s="152" customFormat="1" x14ac:dyDescent="0.2">
      <c r="A172" s="12"/>
      <c r="B172" s="43"/>
      <c r="C172" s="16"/>
      <c r="D172" s="21"/>
      <c r="E172" s="77"/>
      <c r="F172" s="14"/>
      <c r="G172"/>
      <c r="H172"/>
      <c r="I172"/>
      <c r="J172"/>
      <c r="K172"/>
    </row>
    <row r="173" spans="1:11" s="152" customFormat="1" x14ac:dyDescent="0.2">
      <c r="A173" s="12"/>
      <c r="B173" s="45"/>
      <c r="C173" s="11"/>
      <c r="D173" s="21"/>
      <c r="E173" s="77"/>
      <c r="F173" s="14"/>
      <c r="G173"/>
      <c r="H173"/>
      <c r="I173"/>
      <c r="J173"/>
      <c r="K173"/>
    </row>
    <row r="174" spans="1:11" s="152" customFormat="1" x14ac:dyDescent="0.2">
      <c r="A174" s="46"/>
      <c r="B174" s="43"/>
      <c r="C174" s="16"/>
      <c r="D174" s="21"/>
      <c r="E174" s="77"/>
      <c r="F174" s="14"/>
      <c r="G174"/>
      <c r="H174"/>
      <c r="I174"/>
      <c r="J174"/>
      <c r="K174"/>
    </row>
    <row r="175" spans="1:11" s="152" customFormat="1" x14ac:dyDescent="0.2">
      <c r="A175" s="12"/>
      <c r="B175" s="43"/>
      <c r="C175" s="16"/>
      <c r="D175" s="21"/>
      <c r="E175" s="77"/>
      <c r="F175" s="14"/>
      <c r="G175"/>
      <c r="H175"/>
      <c r="I175"/>
      <c r="J175"/>
      <c r="K175"/>
    </row>
    <row r="176" spans="1:11" s="152" customFormat="1" x14ac:dyDescent="0.2">
      <c r="A176" s="12"/>
      <c r="B176" s="45"/>
      <c r="C176" s="11"/>
      <c r="D176" s="21"/>
      <c r="E176" s="77"/>
      <c r="F176" s="14"/>
      <c r="G176"/>
      <c r="H176"/>
      <c r="I176"/>
      <c r="J176"/>
      <c r="K176"/>
    </row>
    <row r="177" spans="1:11" s="152" customFormat="1" x14ac:dyDescent="0.2">
      <c r="A177" s="12"/>
      <c r="B177" s="45"/>
      <c r="C177" s="11"/>
      <c r="D177" s="21"/>
      <c r="E177" s="77"/>
      <c r="F177" s="44"/>
      <c r="G177"/>
      <c r="H177"/>
      <c r="I177"/>
      <c r="J177"/>
      <c r="K177"/>
    </row>
    <row r="178" spans="1:11" s="152" customFormat="1" x14ac:dyDescent="0.2">
      <c r="A178" s="185"/>
      <c r="B178" s="45"/>
      <c r="C178" s="11"/>
      <c r="D178" s="21"/>
      <c r="E178" s="77"/>
      <c r="F178" s="20"/>
      <c r="G178"/>
      <c r="H178"/>
      <c r="I178"/>
      <c r="J178"/>
      <c r="K178"/>
    </row>
    <row r="179" spans="1:11" s="152" customFormat="1" x14ac:dyDescent="0.2">
      <c r="A179" s="46"/>
      <c r="B179" s="43"/>
      <c r="C179" s="16"/>
      <c r="D179" s="21"/>
      <c r="E179" s="77"/>
      <c r="F179" s="14"/>
      <c r="G179"/>
      <c r="H179"/>
      <c r="I179"/>
      <c r="J179"/>
      <c r="K179"/>
    </row>
    <row r="180" spans="1:11" s="152" customFormat="1" x14ac:dyDescent="0.2">
      <c r="A180" s="46"/>
      <c r="B180" s="45"/>
      <c r="C180" s="11"/>
      <c r="D180" s="21"/>
      <c r="E180" s="77"/>
      <c r="F180" s="14"/>
      <c r="G180"/>
      <c r="H180"/>
      <c r="I180"/>
      <c r="J180"/>
      <c r="K180"/>
    </row>
    <row r="181" spans="1:11" s="152" customFormat="1" x14ac:dyDescent="0.2">
      <c r="A181" s="12"/>
      <c r="B181" s="43"/>
      <c r="C181" s="16"/>
      <c r="D181" s="21"/>
      <c r="E181" s="77"/>
      <c r="F181" s="14"/>
      <c r="G181"/>
      <c r="H181"/>
      <c r="I181"/>
      <c r="J181"/>
      <c r="K181"/>
    </row>
    <row r="182" spans="1:11" s="152" customFormat="1" x14ac:dyDescent="0.2">
      <c r="A182" s="12"/>
      <c r="B182" s="45"/>
      <c r="C182" s="11"/>
      <c r="D182" s="21"/>
      <c r="E182" s="77"/>
      <c r="F182" s="14"/>
      <c r="G182"/>
      <c r="H182"/>
      <c r="I182"/>
      <c r="J182"/>
      <c r="K182"/>
    </row>
    <row r="183" spans="1:11" s="152" customFormat="1" x14ac:dyDescent="0.2">
      <c r="A183" s="46"/>
      <c r="B183" s="44"/>
      <c r="C183" s="44"/>
      <c r="D183" s="44"/>
      <c r="E183" s="44"/>
      <c r="F183" s="14"/>
      <c r="G183"/>
      <c r="H183"/>
      <c r="I183"/>
      <c r="J183"/>
      <c r="K183"/>
    </row>
    <row r="184" spans="1:11" s="152" customFormat="1" x14ac:dyDescent="0.2">
      <c r="A184" s="12"/>
      <c r="B184" s="41"/>
      <c r="C184" s="17"/>
      <c r="D184" s="25"/>
      <c r="E184" s="127"/>
      <c r="F184" s="14"/>
      <c r="G184"/>
      <c r="H184"/>
      <c r="I184"/>
      <c r="J184"/>
      <c r="K184"/>
    </row>
    <row r="185" spans="1:11" s="152" customFormat="1" x14ac:dyDescent="0.2">
      <c r="A185" s="46"/>
      <c r="B185" s="43"/>
      <c r="C185" s="16"/>
      <c r="D185" s="21"/>
      <c r="E185" s="77"/>
      <c r="F185" s="14"/>
      <c r="G185"/>
      <c r="H185"/>
      <c r="I185"/>
      <c r="J185"/>
      <c r="K185"/>
    </row>
    <row r="186" spans="1:11" s="152" customFormat="1" x14ac:dyDescent="0.2">
      <c r="A186" s="12"/>
      <c r="B186" s="43"/>
      <c r="C186" s="16"/>
      <c r="D186" s="21"/>
      <c r="E186" s="77"/>
      <c r="F186" s="14"/>
      <c r="G186"/>
      <c r="H186"/>
      <c r="I186"/>
      <c r="J186"/>
      <c r="K186"/>
    </row>
    <row r="187" spans="1:11" s="152" customFormat="1" x14ac:dyDescent="0.2">
      <c r="A187" s="46"/>
      <c r="B187" s="45"/>
      <c r="C187" s="11"/>
      <c r="D187" s="21"/>
      <c r="E187" s="77"/>
      <c r="F187" s="14"/>
      <c r="G187"/>
      <c r="H187"/>
      <c r="I187"/>
      <c r="J187"/>
      <c r="K187"/>
    </row>
    <row r="188" spans="1:11" s="152" customFormat="1" x14ac:dyDescent="0.2">
      <c r="A188" s="46"/>
      <c r="B188" s="45"/>
      <c r="C188" s="11"/>
      <c r="D188" s="21"/>
      <c r="E188" s="77"/>
      <c r="F188" s="14"/>
      <c r="G188"/>
      <c r="H188"/>
      <c r="I188"/>
      <c r="J188"/>
      <c r="K188"/>
    </row>
    <row r="189" spans="1:11" s="152" customFormat="1" x14ac:dyDescent="0.2">
      <c r="A189" s="12"/>
      <c r="B189" s="45"/>
      <c r="C189" s="11"/>
      <c r="D189" s="21"/>
      <c r="E189" s="77"/>
      <c r="F189" s="14"/>
      <c r="G189"/>
      <c r="H189"/>
      <c r="I189"/>
      <c r="J189"/>
      <c r="K189"/>
    </row>
    <row r="190" spans="1:11" s="152" customFormat="1" x14ac:dyDescent="0.2">
      <c r="A190" s="12"/>
      <c r="B190" s="43"/>
      <c r="C190" s="16"/>
      <c r="D190" s="21"/>
      <c r="E190" s="77"/>
      <c r="F190" s="14"/>
      <c r="G190"/>
      <c r="H190"/>
      <c r="I190"/>
      <c r="J190"/>
      <c r="K190"/>
    </row>
    <row r="191" spans="1:11" s="152" customFormat="1" x14ac:dyDescent="0.2">
      <c r="A191" s="12"/>
      <c r="B191" s="45"/>
      <c r="C191" s="11"/>
      <c r="D191" s="21"/>
      <c r="E191" s="77"/>
      <c r="F191" s="14"/>
      <c r="G191"/>
      <c r="H191"/>
      <c r="I191"/>
      <c r="J191"/>
      <c r="K191"/>
    </row>
    <row r="192" spans="1:11" s="152" customFormat="1" x14ac:dyDescent="0.2">
      <c r="A192" s="46"/>
      <c r="B192" s="43"/>
      <c r="C192" s="16"/>
      <c r="D192" s="21"/>
      <c r="E192" s="77"/>
      <c r="F192" s="14"/>
      <c r="G192"/>
      <c r="H192"/>
      <c r="I192"/>
      <c r="J192"/>
      <c r="K192"/>
    </row>
    <row r="193" spans="1:11" s="152" customFormat="1" x14ac:dyDescent="0.2">
      <c r="A193" s="12"/>
      <c r="B193" s="43"/>
      <c r="C193" s="16"/>
      <c r="D193" s="21"/>
      <c r="E193" s="77"/>
      <c r="F193" s="14"/>
      <c r="G193"/>
      <c r="H193"/>
      <c r="I193"/>
      <c r="J193"/>
      <c r="K193"/>
    </row>
    <row r="194" spans="1:11" s="152" customFormat="1" x14ac:dyDescent="0.2">
      <c r="A194" s="46"/>
      <c r="B194" s="45"/>
      <c r="C194" s="11"/>
      <c r="D194" s="21"/>
      <c r="E194" s="77"/>
      <c r="F194" s="14"/>
      <c r="G194"/>
      <c r="H194"/>
      <c r="I194"/>
      <c r="J194"/>
      <c r="K194"/>
    </row>
    <row r="195" spans="1:11" s="152" customFormat="1" x14ac:dyDescent="0.2">
      <c r="A195" s="12"/>
      <c r="B195" s="45"/>
      <c r="C195" s="11"/>
      <c r="D195" s="21"/>
      <c r="E195" s="77"/>
      <c r="F195" s="14"/>
      <c r="G195"/>
      <c r="H195"/>
      <c r="I195"/>
      <c r="J195"/>
      <c r="K195"/>
    </row>
    <row r="196" spans="1:11" s="152" customFormat="1" x14ac:dyDescent="0.2">
      <c r="A196" s="12"/>
      <c r="B196" s="45"/>
      <c r="C196" s="11"/>
      <c r="D196" s="21"/>
      <c r="E196" s="77"/>
      <c r="F196" s="44"/>
      <c r="G196"/>
      <c r="H196"/>
      <c r="I196"/>
      <c r="J196"/>
      <c r="K196"/>
    </row>
    <row r="197" spans="1:11" s="152" customFormat="1" x14ac:dyDescent="0.2">
      <c r="A197" s="185"/>
      <c r="B197" s="45"/>
      <c r="C197" s="11"/>
      <c r="D197" s="21"/>
      <c r="E197" s="77"/>
      <c r="F197" s="20"/>
      <c r="G197"/>
      <c r="H197"/>
      <c r="I197"/>
      <c r="J197"/>
      <c r="K197"/>
    </row>
    <row r="198" spans="1:11" s="152" customFormat="1" x14ac:dyDescent="0.2">
      <c r="A198" s="46"/>
      <c r="B198" s="43"/>
      <c r="C198" s="16"/>
      <c r="D198" s="21"/>
      <c r="E198" s="77"/>
      <c r="F198" s="14"/>
      <c r="G198"/>
      <c r="H198"/>
      <c r="I198"/>
      <c r="J198"/>
      <c r="K198"/>
    </row>
    <row r="199" spans="1:11" s="152" customFormat="1" x14ac:dyDescent="0.2">
      <c r="A199" s="46"/>
      <c r="B199" s="45"/>
      <c r="C199" s="11"/>
      <c r="D199" s="21"/>
      <c r="E199" s="77"/>
      <c r="F199" s="14"/>
      <c r="G199"/>
      <c r="H199"/>
      <c r="I199"/>
      <c r="J199"/>
      <c r="K199"/>
    </row>
    <row r="200" spans="1:11" s="152" customFormat="1" x14ac:dyDescent="0.2">
      <c r="A200" s="12"/>
      <c r="B200" s="44"/>
      <c r="C200" s="44"/>
      <c r="D200" s="44"/>
      <c r="E200" s="44"/>
      <c r="F200" s="14"/>
      <c r="G200"/>
      <c r="H200"/>
      <c r="I200"/>
      <c r="J200"/>
      <c r="K200"/>
    </row>
    <row r="201" spans="1:11" s="152" customFormat="1" x14ac:dyDescent="0.2">
      <c r="A201" s="12"/>
      <c r="B201" s="41"/>
      <c r="C201" s="17"/>
      <c r="D201" s="25"/>
      <c r="E201" s="127"/>
      <c r="F201" s="14"/>
      <c r="G201"/>
      <c r="H201"/>
      <c r="I201"/>
      <c r="J201"/>
      <c r="K201"/>
    </row>
    <row r="202" spans="1:11" s="152" customFormat="1" x14ac:dyDescent="0.2">
      <c r="A202" s="12"/>
      <c r="B202" s="43"/>
      <c r="C202" s="16"/>
      <c r="D202" s="21"/>
      <c r="E202" s="77"/>
      <c r="F202" s="14"/>
      <c r="G202"/>
      <c r="H202"/>
      <c r="I202"/>
      <c r="J202"/>
      <c r="K202"/>
    </row>
    <row r="203" spans="1:11" s="152" customFormat="1" x14ac:dyDescent="0.2">
      <c r="A203" s="46"/>
      <c r="B203" s="43"/>
      <c r="C203" s="16"/>
      <c r="D203" s="21"/>
      <c r="E203" s="77"/>
      <c r="F203" s="14"/>
      <c r="G203"/>
      <c r="H203"/>
      <c r="I203"/>
      <c r="J203"/>
      <c r="K203"/>
    </row>
    <row r="204" spans="1:11" s="152" customFormat="1" x14ac:dyDescent="0.2">
      <c r="A204" s="12"/>
      <c r="B204" s="45"/>
      <c r="C204" s="11"/>
      <c r="D204" s="21"/>
      <c r="E204" s="77"/>
      <c r="F204" s="14"/>
      <c r="G204"/>
      <c r="H204"/>
      <c r="I204"/>
      <c r="J204"/>
      <c r="K204"/>
    </row>
    <row r="205" spans="1:11" s="152" customFormat="1" x14ac:dyDescent="0.2">
      <c r="A205" s="46"/>
      <c r="B205" s="45"/>
      <c r="C205" s="11"/>
      <c r="D205" s="21"/>
      <c r="E205" s="77"/>
      <c r="F205" s="14"/>
      <c r="G205"/>
      <c r="H205"/>
      <c r="I205"/>
      <c r="J205"/>
      <c r="K205"/>
    </row>
    <row r="206" spans="1:11" s="152" customFormat="1" x14ac:dyDescent="0.2">
      <c r="A206" s="46"/>
      <c r="B206" s="45"/>
      <c r="C206" s="11"/>
      <c r="D206" s="21"/>
      <c r="E206" s="77"/>
      <c r="F206" s="14"/>
      <c r="G206"/>
      <c r="H206"/>
      <c r="I206"/>
      <c r="J206"/>
      <c r="K206"/>
    </row>
    <row r="207" spans="1:11" s="152" customFormat="1" x14ac:dyDescent="0.2">
      <c r="A207" s="12"/>
      <c r="B207" s="45"/>
      <c r="C207" s="11"/>
      <c r="D207" s="21"/>
      <c r="E207" s="77"/>
      <c r="F207" s="14"/>
      <c r="G207"/>
      <c r="H207"/>
      <c r="I207"/>
      <c r="J207"/>
      <c r="K207"/>
    </row>
    <row r="208" spans="1:11" s="152" customFormat="1" x14ac:dyDescent="0.2">
      <c r="A208" s="12"/>
      <c r="B208" s="44"/>
      <c r="C208" s="44"/>
      <c r="D208" s="44"/>
      <c r="E208" s="44"/>
      <c r="F208" s="14"/>
      <c r="G208"/>
      <c r="H208"/>
      <c r="I208"/>
      <c r="J208"/>
      <c r="K208"/>
    </row>
    <row r="209" spans="1:11" s="152" customFormat="1" x14ac:dyDescent="0.2">
      <c r="A209" s="12"/>
      <c r="B209" s="41"/>
      <c r="C209" s="17"/>
      <c r="D209" s="25"/>
      <c r="E209" s="127"/>
      <c r="F209" s="14"/>
      <c r="G209"/>
      <c r="H209"/>
      <c r="I209"/>
      <c r="J209"/>
      <c r="K209"/>
    </row>
    <row r="210" spans="1:11" s="152" customFormat="1" x14ac:dyDescent="0.2">
      <c r="A210" s="12"/>
      <c r="B210" s="43"/>
      <c r="C210" s="16"/>
      <c r="D210" s="21"/>
      <c r="E210" s="77"/>
      <c r="F210" s="14"/>
      <c r="G210"/>
      <c r="H210"/>
      <c r="I210"/>
      <c r="J210"/>
      <c r="K210"/>
    </row>
    <row r="211" spans="1:11" s="152" customFormat="1" x14ac:dyDescent="0.2">
      <c r="A211" s="46"/>
      <c r="B211" s="43"/>
      <c r="C211" s="16"/>
      <c r="D211" s="21"/>
      <c r="E211" s="77"/>
      <c r="F211" s="14"/>
      <c r="G211"/>
      <c r="H211"/>
      <c r="I211"/>
      <c r="J211"/>
      <c r="K211"/>
    </row>
    <row r="212" spans="1:11" s="152" customFormat="1" x14ac:dyDescent="0.2">
      <c r="A212" s="12"/>
      <c r="B212" s="45"/>
      <c r="C212" s="11"/>
      <c r="D212" s="21"/>
      <c r="E212" s="77"/>
      <c r="F212" s="14"/>
      <c r="G212"/>
      <c r="H212"/>
      <c r="I212"/>
      <c r="J212"/>
      <c r="K212"/>
    </row>
    <row r="213" spans="1:11" s="152" customFormat="1" x14ac:dyDescent="0.2">
      <c r="A213" s="12"/>
      <c r="B213" s="44"/>
      <c r="C213" s="44"/>
      <c r="D213" s="44"/>
      <c r="E213" s="44"/>
      <c r="F213" s="44"/>
      <c r="G213"/>
      <c r="H213"/>
      <c r="I213"/>
      <c r="J213"/>
      <c r="K213"/>
    </row>
    <row r="214" spans="1:11" s="152" customFormat="1" x14ac:dyDescent="0.2">
      <c r="A214" s="185"/>
      <c r="B214" s="41"/>
      <c r="C214" s="17"/>
      <c r="D214" s="25"/>
      <c r="E214" s="127"/>
      <c r="F214" s="20"/>
      <c r="G214"/>
      <c r="H214"/>
      <c r="I214"/>
      <c r="J214"/>
      <c r="K214"/>
    </row>
    <row r="215" spans="1:11" s="152" customFormat="1" x14ac:dyDescent="0.2">
      <c r="A215" s="46"/>
      <c r="B215" s="43"/>
      <c r="C215" s="16"/>
      <c r="D215" s="21"/>
      <c r="E215" s="77"/>
      <c r="F215" s="14"/>
      <c r="G215"/>
      <c r="H215"/>
      <c r="I215"/>
      <c r="J215"/>
      <c r="K215"/>
    </row>
    <row r="216" spans="1:11" s="152" customFormat="1" x14ac:dyDescent="0.2">
      <c r="A216" s="46"/>
      <c r="B216" s="43"/>
      <c r="C216" s="16"/>
      <c r="D216" s="21"/>
      <c r="E216" s="77"/>
      <c r="F216" s="14"/>
      <c r="G216"/>
      <c r="H216"/>
      <c r="I216"/>
      <c r="J216"/>
      <c r="K216"/>
    </row>
    <row r="217" spans="1:11" s="152" customFormat="1" x14ac:dyDescent="0.2">
      <c r="A217" s="12"/>
      <c r="B217" s="45"/>
      <c r="C217" s="11"/>
      <c r="D217" s="21"/>
      <c r="E217" s="77"/>
      <c r="F217" s="14"/>
      <c r="G217"/>
      <c r="H217"/>
      <c r="I217"/>
      <c r="J217"/>
      <c r="K217"/>
    </row>
    <row r="218" spans="1:11" s="152" customFormat="1" x14ac:dyDescent="0.2">
      <c r="A218" s="12"/>
      <c r="B218" s="43"/>
      <c r="C218" s="16"/>
      <c r="D218" s="21"/>
      <c r="E218" s="77"/>
      <c r="F218" s="14"/>
      <c r="G218"/>
      <c r="H218"/>
      <c r="I218"/>
      <c r="J218"/>
      <c r="K218"/>
    </row>
    <row r="219" spans="1:11" s="152" customFormat="1" x14ac:dyDescent="0.2">
      <c r="A219" s="12"/>
      <c r="B219" s="45"/>
      <c r="C219" s="11"/>
      <c r="D219" s="21"/>
      <c r="E219" s="77"/>
      <c r="F219" s="14"/>
      <c r="G219"/>
      <c r="H219"/>
      <c r="I219"/>
      <c r="J219"/>
      <c r="K219"/>
    </row>
    <row r="220" spans="1:11" s="152" customFormat="1" x14ac:dyDescent="0.2">
      <c r="A220" s="12"/>
      <c r="B220" s="43"/>
      <c r="C220" s="16"/>
      <c r="D220" s="21"/>
      <c r="E220" s="77"/>
      <c r="F220" s="14"/>
      <c r="G220"/>
      <c r="H220"/>
      <c r="I220"/>
      <c r="J220"/>
      <c r="K220"/>
    </row>
    <row r="221" spans="1:11" s="152" customFormat="1" x14ac:dyDescent="0.2">
      <c r="A221" s="12"/>
      <c r="B221" s="43"/>
      <c r="C221" s="16"/>
      <c r="D221" s="21"/>
      <c r="E221" s="77"/>
      <c r="F221" s="44"/>
      <c r="G221"/>
      <c r="H221"/>
      <c r="I221"/>
      <c r="J221"/>
      <c r="K221"/>
    </row>
    <row r="222" spans="1:11" s="152" customFormat="1" x14ac:dyDescent="0.2">
      <c r="A222" s="185"/>
      <c r="B222" s="45"/>
      <c r="C222" s="11"/>
      <c r="D222" s="21"/>
      <c r="E222" s="77"/>
      <c r="F222" s="20"/>
      <c r="G222"/>
      <c r="H222"/>
      <c r="I222"/>
      <c r="J222"/>
      <c r="K222"/>
    </row>
    <row r="223" spans="1:11" s="152" customFormat="1" x14ac:dyDescent="0.2">
      <c r="A223" s="46"/>
      <c r="B223" s="43"/>
      <c r="C223" s="16"/>
      <c r="D223" s="21"/>
      <c r="E223" s="77"/>
      <c r="F223" s="14"/>
      <c r="G223"/>
      <c r="H223"/>
      <c r="I223"/>
      <c r="J223"/>
      <c r="K223"/>
    </row>
    <row r="224" spans="1:11" s="152" customFormat="1" x14ac:dyDescent="0.2">
      <c r="A224" s="46"/>
      <c r="B224" s="43"/>
      <c r="C224" s="16"/>
      <c r="D224" s="21"/>
      <c r="E224" s="77"/>
      <c r="F224" s="14"/>
      <c r="G224"/>
      <c r="H224"/>
      <c r="I224"/>
      <c r="J224"/>
      <c r="K224"/>
    </row>
    <row r="225" spans="1:11" s="152" customFormat="1" x14ac:dyDescent="0.2">
      <c r="A225" s="12"/>
      <c r="B225" s="45"/>
      <c r="C225" s="11"/>
      <c r="D225" s="21"/>
      <c r="E225" s="44"/>
      <c r="F225" s="14"/>
      <c r="G225"/>
      <c r="H225"/>
      <c r="I225"/>
      <c r="J225"/>
      <c r="K225"/>
    </row>
    <row r="226" spans="1:11" s="152" customFormat="1" x14ac:dyDescent="0.2">
      <c r="A226" s="12"/>
      <c r="B226" s="44"/>
      <c r="C226" s="44"/>
      <c r="D226" s="44"/>
      <c r="E226" s="127"/>
      <c r="F226" s="44"/>
      <c r="G226"/>
      <c r="H226"/>
      <c r="I226"/>
      <c r="J226"/>
      <c r="K226"/>
    </row>
    <row r="227" spans="1:11" s="152" customFormat="1" x14ac:dyDescent="0.2">
      <c r="A227" s="185"/>
      <c r="B227" s="41"/>
      <c r="C227" s="17"/>
      <c r="D227" s="25"/>
      <c r="E227" s="77"/>
      <c r="F227" s="20"/>
      <c r="G227"/>
      <c r="H227"/>
      <c r="I227"/>
      <c r="J227"/>
      <c r="K227"/>
    </row>
    <row r="228" spans="1:11" s="152" customFormat="1" x14ac:dyDescent="0.2">
      <c r="A228" s="46"/>
      <c r="B228" s="43"/>
      <c r="C228" s="16"/>
      <c r="D228" s="21"/>
      <c r="E228" s="77"/>
      <c r="F228" s="14"/>
      <c r="G228"/>
      <c r="H228"/>
      <c r="I228"/>
      <c r="J228"/>
      <c r="K228"/>
    </row>
    <row r="229" spans="1:11" s="152" customFormat="1" x14ac:dyDescent="0.2">
      <c r="A229" s="46"/>
      <c r="B229" s="43"/>
      <c r="C229" s="16"/>
      <c r="D229" s="21"/>
      <c r="E229" s="77"/>
      <c r="F229" s="14"/>
      <c r="G229"/>
      <c r="H229"/>
      <c r="I229"/>
      <c r="J229"/>
      <c r="K229"/>
    </row>
    <row r="230" spans="1:11" s="152" customFormat="1" x14ac:dyDescent="0.2">
      <c r="A230" s="12"/>
      <c r="B230" s="45"/>
      <c r="C230" s="11"/>
      <c r="D230" s="21"/>
      <c r="E230" s="77"/>
      <c r="F230" s="14"/>
      <c r="G230"/>
      <c r="H230"/>
      <c r="I230"/>
      <c r="J230"/>
      <c r="K230"/>
    </row>
    <row r="231" spans="1:11" s="152" customFormat="1" x14ac:dyDescent="0.2">
      <c r="A231" s="46"/>
      <c r="B231" s="45"/>
      <c r="C231" s="11"/>
      <c r="D231" s="21"/>
      <c r="E231" s="77"/>
      <c r="F231" s="14"/>
      <c r="G231"/>
      <c r="H231"/>
      <c r="I231"/>
      <c r="J231"/>
      <c r="K231"/>
    </row>
    <row r="232" spans="1:11" s="152" customFormat="1" x14ac:dyDescent="0.2">
      <c r="A232" s="12"/>
      <c r="B232" s="45"/>
      <c r="C232" s="11"/>
      <c r="D232" s="21"/>
      <c r="E232" s="77"/>
      <c r="F232" s="14"/>
      <c r="G232"/>
      <c r="H232"/>
      <c r="I232"/>
      <c r="J232"/>
      <c r="K232"/>
    </row>
    <row r="233" spans="1:11" s="152" customFormat="1" x14ac:dyDescent="0.2">
      <c r="A233" s="46"/>
      <c r="B233" s="43"/>
      <c r="C233" s="16"/>
      <c r="D233" s="21"/>
      <c r="E233" s="77"/>
      <c r="F233" s="14"/>
      <c r="G233"/>
      <c r="H233"/>
      <c r="I233"/>
      <c r="J233"/>
      <c r="K233"/>
    </row>
    <row r="234" spans="1:11" s="152" customFormat="1" x14ac:dyDescent="0.2">
      <c r="A234" s="46"/>
      <c r="B234" s="43"/>
      <c r="C234" s="16"/>
      <c r="D234" s="21"/>
      <c r="E234" s="77"/>
      <c r="F234" s="14"/>
      <c r="G234"/>
      <c r="H234"/>
      <c r="I234"/>
      <c r="J234"/>
      <c r="K234"/>
    </row>
    <row r="235" spans="1:11" s="152" customFormat="1" x14ac:dyDescent="0.2">
      <c r="A235" s="12"/>
      <c r="B235" s="45"/>
      <c r="C235" s="11"/>
      <c r="D235" s="21"/>
      <c r="E235" s="77"/>
      <c r="F235" s="14"/>
      <c r="G235"/>
      <c r="H235"/>
      <c r="I235"/>
      <c r="J235"/>
      <c r="K235"/>
    </row>
    <row r="236" spans="1:11" s="152" customFormat="1" x14ac:dyDescent="0.2">
      <c r="A236" s="46"/>
      <c r="B236" s="45"/>
      <c r="C236" s="11"/>
      <c r="D236" s="21"/>
      <c r="E236" s="44"/>
      <c r="F236" s="14"/>
      <c r="G236"/>
      <c r="H236"/>
      <c r="I236"/>
      <c r="J236"/>
      <c r="K236"/>
    </row>
    <row r="237" spans="1:11" s="152" customFormat="1" x14ac:dyDescent="0.2">
      <c r="A237" s="46"/>
      <c r="B237" s="44"/>
      <c r="C237" s="44"/>
      <c r="D237" s="44"/>
      <c r="E237" s="127"/>
      <c r="F237" s="14"/>
      <c r="G237"/>
      <c r="H237"/>
      <c r="I237"/>
      <c r="J237"/>
      <c r="K237"/>
    </row>
    <row r="238" spans="1:11" s="152" customFormat="1" x14ac:dyDescent="0.2">
      <c r="A238" s="12"/>
      <c r="B238" s="41"/>
      <c r="C238" s="17"/>
      <c r="D238" s="25"/>
      <c r="E238" s="77"/>
      <c r="F238" s="14"/>
      <c r="G238"/>
      <c r="H238"/>
      <c r="I238"/>
      <c r="J238"/>
      <c r="K238"/>
    </row>
    <row r="239" spans="1:11" s="152" customFormat="1" x14ac:dyDescent="0.2">
      <c r="A239" s="12"/>
      <c r="B239" s="43"/>
      <c r="C239" s="16"/>
      <c r="D239" s="21"/>
      <c r="E239" s="77"/>
      <c r="F239" s="44"/>
      <c r="G239"/>
      <c r="H239"/>
      <c r="I239"/>
      <c r="J239"/>
      <c r="K239"/>
    </row>
    <row r="240" spans="1:11" s="152" customFormat="1" x14ac:dyDescent="0.2">
      <c r="A240" s="185"/>
      <c r="B240" s="43"/>
      <c r="C240" s="16"/>
      <c r="D240" s="21"/>
      <c r="E240" s="77"/>
      <c r="F240" s="20"/>
      <c r="G240"/>
      <c r="H240"/>
      <c r="I240"/>
      <c r="J240"/>
      <c r="K240"/>
    </row>
    <row r="241" spans="1:11" s="152" customFormat="1" x14ac:dyDescent="0.2">
      <c r="A241" s="46"/>
      <c r="B241" s="45"/>
      <c r="C241" s="11"/>
      <c r="D241" s="21"/>
      <c r="E241" s="77"/>
      <c r="F241" s="14"/>
      <c r="G241"/>
      <c r="H241"/>
      <c r="I241"/>
      <c r="J241"/>
      <c r="K241"/>
    </row>
    <row r="242" spans="1:11" s="152" customFormat="1" x14ac:dyDescent="0.2">
      <c r="A242" s="46"/>
      <c r="B242" s="43"/>
      <c r="C242" s="16"/>
      <c r="D242" s="21"/>
      <c r="E242" s="77"/>
      <c r="F242" s="14"/>
      <c r="G242"/>
      <c r="H242"/>
      <c r="I242"/>
      <c r="J242"/>
      <c r="K242"/>
    </row>
    <row r="243" spans="1:11" s="152" customFormat="1" x14ac:dyDescent="0.2">
      <c r="A243" s="12"/>
      <c r="B243" s="43"/>
      <c r="C243" s="16"/>
      <c r="D243" s="21"/>
      <c r="E243" s="77"/>
      <c r="F243" s="14"/>
      <c r="G243"/>
      <c r="H243"/>
      <c r="I243"/>
      <c r="J243"/>
      <c r="K243"/>
    </row>
    <row r="244" spans="1:11" s="152" customFormat="1" x14ac:dyDescent="0.2">
      <c r="A244" s="12"/>
      <c r="B244" s="45"/>
      <c r="C244" s="11"/>
      <c r="D244" s="21"/>
      <c r="E244" s="77"/>
      <c r="F244" s="14"/>
      <c r="G244"/>
      <c r="H244"/>
      <c r="I244"/>
      <c r="J244"/>
      <c r="K244"/>
    </row>
    <row r="245" spans="1:11" s="152" customFormat="1" x14ac:dyDescent="0.2">
      <c r="A245" s="12"/>
      <c r="B245" s="43"/>
      <c r="C245" s="16"/>
      <c r="D245" s="21"/>
      <c r="E245" s="77"/>
      <c r="F245" s="14"/>
      <c r="G245"/>
      <c r="H245"/>
      <c r="I245"/>
      <c r="J245"/>
      <c r="K245"/>
    </row>
    <row r="246" spans="1:11" s="152" customFormat="1" x14ac:dyDescent="0.2">
      <c r="A246" s="46"/>
      <c r="B246" s="43"/>
      <c r="C246" s="16"/>
      <c r="D246" s="21"/>
      <c r="E246" s="77"/>
      <c r="F246" s="14"/>
      <c r="G246"/>
      <c r="H246"/>
      <c r="I246"/>
      <c r="J246"/>
      <c r="K246"/>
    </row>
    <row r="247" spans="1:11" s="152" customFormat="1" x14ac:dyDescent="0.2">
      <c r="A247" s="46"/>
      <c r="B247" s="45"/>
      <c r="C247" s="11"/>
      <c r="D247" s="21"/>
      <c r="E247" s="77"/>
      <c r="F247" s="14"/>
      <c r="G247"/>
      <c r="H247"/>
      <c r="I247"/>
      <c r="J247"/>
      <c r="K247"/>
    </row>
    <row r="248" spans="1:11" s="152" customFormat="1" x14ac:dyDescent="0.2">
      <c r="A248" s="12"/>
      <c r="B248" s="43"/>
      <c r="C248" s="16"/>
      <c r="D248" s="21"/>
      <c r="E248" s="77"/>
      <c r="F248" s="14"/>
      <c r="G248"/>
      <c r="H248"/>
      <c r="I248"/>
      <c r="J248"/>
      <c r="K248"/>
    </row>
    <row r="249" spans="1:11" s="152" customFormat="1" x14ac:dyDescent="0.2">
      <c r="A249" s="12"/>
      <c r="B249" s="43"/>
      <c r="C249" s="16"/>
      <c r="D249" s="21"/>
      <c r="E249" s="77"/>
      <c r="F249" s="14"/>
      <c r="G249"/>
      <c r="H249"/>
      <c r="I249"/>
      <c r="J249"/>
      <c r="K249"/>
    </row>
    <row r="250" spans="1:11" s="152" customFormat="1" x14ac:dyDescent="0.2">
      <c r="A250" s="12"/>
      <c r="B250" s="45"/>
      <c r="C250" s="11"/>
      <c r="D250" s="21"/>
      <c r="E250" s="77"/>
      <c r="F250" s="44"/>
      <c r="G250"/>
      <c r="H250"/>
      <c r="I250"/>
      <c r="J250"/>
      <c r="K250"/>
    </row>
    <row r="251" spans="1:11" s="152" customFormat="1" x14ac:dyDescent="0.2">
      <c r="A251" s="185"/>
      <c r="B251" s="45"/>
      <c r="C251" s="11"/>
      <c r="D251" s="21"/>
      <c r="E251" s="77"/>
      <c r="F251" s="20"/>
      <c r="G251"/>
      <c r="H251"/>
      <c r="I251"/>
      <c r="J251"/>
      <c r="K251"/>
    </row>
    <row r="252" spans="1:11" s="152" customFormat="1" x14ac:dyDescent="0.2">
      <c r="A252" s="46"/>
      <c r="B252" s="45"/>
      <c r="C252" s="11"/>
      <c r="D252" s="21"/>
      <c r="E252" s="77"/>
      <c r="F252" s="14"/>
      <c r="G252"/>
      <c r="H252"/>
      <c r="I252"/>
      <c r="J252"/>
      <c r="K252"/>
    </row>
    <row r="253" spans="1:11" s="152" customFormat="1" x14ac:dyDescent="0.2">
      <c r="A253" s="46"/>
      <c r="B253" s="43"/>
      <c r="C253" s="16"/>
      <c r="D253" s="21"/>
      <c r="E253" s="77"/>
      <c r="F253" s="14"/>
      <c r="G253"/>
      <c r="H253"/>
      <c r="I253"/>
      <c r="J253"/>
      <c r="K253"/>
    </row>
    <row r="254" spans="1:11" s="152" customFormat="1" x14ac:dyDescent="0.2">
      <c r="A254" s="12"/>
      <c r="B254" s="45"/>
      <c r="C254" s="11"/>
      <c r="D254" s="21"/>
      <c r="E254" s="77"/>
      <c r="F254" s="14"/>
      <c r="G254"/>
      <c r="H254"/>
      <c r="I254"/>
      <c r="J254"/>
      <c r="K254"/>
    </row>
    <row r="255" spans="1:11" s="152" customFormat="1" x14ac:dyDescent="0.2">
      <c r="A255" s="46"/>
      <c r="B255" s="45"/>
      <c r="C255" s="11"/>
      <c r="D255" s="21"/>
      <c r="E255" s="44"/>
      <c r="F255" s="14"/>
      <c r="G255"/>
      <c r="H255"/>
      <c r="I255"/>
      <c r="J255"/>
      <c r="K255"/>
    </row>
    <row r="256" spans="1:11" s="152" customFormat="1" x14ac:dyDescent="0.2">
      <c r="A256" s="46"/>
      <c r="B256" s="44"/>
      <c r="C256" s="44"/>
      <c r="D256" s="44"/>
      <c r="E256" s="127"/>
      <c r="F256" s="14"/>
      <c r="G256"/>
      <c r="H256"/>
      <c r="I256"/>
      <c r="J256"/>
      <c r="K256"/>
    </row>
    <row r="257" spans="1:11" s="152" customFormat="1" x14ac:dyDescent="0.2">
      <c r="A257" s="12"/>
      <c r="B257" s="41"/>
      <c r="C257" s="17"/>
      <c r="D257" s="25"/>
      <c r="E257" s="77"/>
      <c r="F257" s="14"/>
      <c r="G257"/>
      <c r="H257"/>
      <c r="I257"/>
      <c r="J257"/>
      <c r="K257"/>
    </row>
    <row r="258" spans="1:11" s="152" customFormat="1" x14ac:dyDescent="0.2">
      <c r="A258" s="46"/>
      <c r="B258" s="43"/>
      <c r="C258" s="16"/>
      <c r="D258" s="21"/>
      <c r="E258" s="77"/>
      <c r="F258" s="14"/>
      <c r="G258"/>
      <c r="H258"/>
      <c r="I258"/>
      <c r="J258"/>
      <c r="K258"/>
    </row>
    <row r="259" spans="1:11" s="152" customFormat="1" x14ac:dyDescent="0.2">
      <c r="A259" s="46"/>
      <c r="B259" s="43"/>
      <c r="C259" s="16"/>
      <c r="D259" s="21"/>
      <c r="E259" s="77"/>
      <c r="F259" s="14"/>
      <c r="G259"/>
      <c r="H259"/>
      <c r="I259"/>
      <c r="J259"/>
      <c r="K259"/>
    </row>
    <row r="260" spans="1:11" s="152" customFormat="1" x14ac:dyDescent="0.2">
      <c r="A260" s="12"/>
      <c r="B260" s="45"/>
      <c r="C260" s="11"/>
      <c r="D260" s="21"/>
      <c r="E260" s="77"/>
      <c r="F260" s="14"/>
      <c r="G260"/>
      <c r="H260"/>
      <c r="I260"/>
      <c r="J260"/>
      <c r="K260"/>
    </row>
    <row r="261" spans="1:11" s="152" customFormat="1" x14ac:dyDescent="0.2">
      <c r="A261" s="46"/>
      <c r="B261" s="45"/>
      <c r="C261" s="11"/>
      <c r="D261" s="21"/>
      <c r="E261" s="77"/>
      <c r="F261" s="14"/>
      <c r="G261"/>
      <c r="H261"/>
      <c r="I261"/>
      <c r="J261"/>
      <c r="K261"/>
    </row>
    <row r="262" spans="1:11" s="152" customFormat="1" x14ac:dyDescent="0.2">
      <c r="A262" s="46"/>
      <c r="B262" s="43"/>
      <c r="C262" s="16"/>
      <c r="D262" s="21"/>
      <c r="E262" s="77"/>
      <c r="F262" s="14"/>
      <c r="G262"/>
      <c r="H262"/>
      <c r="I262"/>
      <c r="J262"/>
      <c r="K262"/>
    </row>
    <row r="263" spans="1:11" s="152" customFormat="1" x14ac:dyDescent="0.2">
      <c r="A263" s="12"/>
      <c r="B263" s="43"/>
      <c r="C263" s="16"/>
      <c r="D263" s="21"/>
      <c r="E263" s="77"/>
      <c r="F263" s="14"/>
      <c r="G263"/>
      <c r="H263"/>
      <c r="I263"/>
      <c r="J263"/>
      <c r="K263"/>
    </row>
    <row r="264" spans="1:11" s="152" customFormat="1" x14ac:dyDescent="0.2">
      <c r="A264" s="12"/>
      <c r="B264" s="45"/>
      <c r="C264" s="11"/>
      <c r="D264" s="21"/>
      <c r="E264" s="129"/>
      <c r="F264" s="14"/>
      <c r="G264"/>
      <c r="H264"/>
      <c r="I264"/>
      <c r="J264"/>
      <c r="K264"/>
    </row>
    <row r="265" spans="1:11" s="152" customFormat="1" x14ac:dyDescent="0.2">
      <c r="A265" s="12"/>
      <c r="B265" s="43"/>
      <c r="C265" s="16"/>
      <c r="D265" s="46"/>
      <c r="E265" s="77"/>
      <c r="F265" s="14"/>
      <c r="G265"/>
      <c r="H265"/>
      <c r="I265"/>
      <c r="J265"/>
      <c r="K265"/>
    </row>
    <row r="266" spans="1:11" s="152" customFormat="1" x14ac:dyDescent="0.2">
      <c r="A266" s="46"/>
      <c r="B266" s="45"/>
      <c r="C266" s="11"/>
      <c r="D266" s="21"/>
      <c r="E266" s="77"/>
      <c r="F266" s="14"/>
      <c r="G266"/>
      <c r="H266"/>
      <c r="I266"/>
      <c r="J266"/>
      <c r="K266"/>
    </row>
    <row r="267" spans="1:11" s="152" customFormat="1" x14ac:dyDescent="0.2">
      <c r="A267" s="12"/>
      <c r="B267" s="45"/>
      <c r="C267" s="11"/>
      <c r="D267" s="21"/>
      <c r="E267" s="77"/>
      <c r="F267" s="14"/>
      <c r="G267"/>
      <c r="H267"/>
      <c r="I267"/>
      <c r="J267"/>
      <c r="K267"/>
    </row>
    <row r="268" spans="1:11" s="152" customFormat="1" x14ac:dyDescent="0.2">
      <c r="A268" s="12"/>
      <c r="B268" s="43"/>
      <c r="C268" s="16"/>
      <c r="D268" s="21"/>
      <c r="E268" s="129"/>
      <c r="F268" s="14"/>
      <c r="G268"/>
      <c r="H268"/>
      <c r="I268"/>
      <c r="J268"/>
      <c r="K268"/>
    </row>
    <row r="269" spans="1:11" s="152" customFormat="1" x14ac:dyDescent="0.2">
      <c r="A269" s="12"/>
      <c r="B269" s="43"/>
      <c r="C269" s="16"/>
      <c r="D269" s="46"/>
      <c r="E269" s="77"/>
      <c r="F269" s="44"/>
      <c r="G269"/>
      <c r="H269"/>
      <c r="I269"/>
      <c r="J269"/>
      <c r="K269"/>
    </row>
    <row r="270" spans="1:11" s="152" customFormat="1" x14ac:dyDescent="0.2">
      <c r="A270" s="185"/>
      <c r="B270" s="45"/>
      <c r="C270" s="11"/>
      <c r="D270" s="21"/>
      <c r="E270" s="77"/>
      <c r="F270" s="20"/>
      <c r="G270"/>
      <c r="H270"/>
      <c r="I270"/>
      <c r="J270"/>
      <c r="K270"/>
    </row>
    <row r="271" spans="1:11" s="152" customFormat="1" x14ac:dyDescent="0.2">
      <c r="A271" s="46"/>
      <c r="B271" s="45"/>
      <c r="C271" s="11"/>
      <c r="D271" s="21"/>
      <c r="E271" s="77"/>
      <c r="F271" s="14"/>
      <c r="G271"/>
      <c r="H271"/>
      <c r="I271"/>
      <c r="J271"/>
      <c r="K271"/>
    </row>
    <row r="272" spans="1:11" s="152" customFormat="1" x14ac:dyDescent="0.2">
      <c r="A272" s="46"/>
      <c r="B272" s="45"/>
      <c r="C272" s="11"/>
      <c r="D272" s="21"/>
      <c r="E272" s="129"/>
      <c r="F272" s="14"/>
      <c r="G272"/>
      <c r="H272"/>
      <c r="I272"/>
      <c r="J272"/>
      <c r="K272"/>
    </row>
    <row r="273" spans="1:11" s="152" customFormat="1" x14ac:dyDescent="0.2">
      <c r="A273" s="12"/>
      <c r="B273" s="43"/>
      <c r="C273" s="16"/>
      <c r="D273" s="46"/>
      <c r="E273" s="77"/>
      <c r="F273" s="14"/>
      <c r="G273"/>
      <c r="H273"/>
      <c r="I273"/>
      <c r="J273"/>
      <c r="K273"/>
    </row>
    <row r="274" spans="1:11" s="152" customFormat="1" x14ac:dyDescent="0.2">
      <c r="A274" s="12"/>
      <c r="B274" s="45"/>
      <c r="C274" s="11"/>
      <c r="D274" s="21"/>
      <c r="E274" s="77"/>
      <c r="F274" s="14"/>
      <c r="G274"/>
      <c r="H274"/>
      <c r="I274"/>
      <c r="J274"/>
      <c r="K274"/>
    </row>
    <row r="275" spans="1:11" s="152" customFormat="1" x14ac:dyDescent="0.2">
      <c r="A275" s="46"/>
      <c r="B275" s="45"/>
      <c r="C275" s="11"/>
      <c r="D275" s="21"/>
      <c r="E275" s="77"/>
      <c r="F275" s="14"/>
      <c r="G275"/>
      <c r="H275"/>
      <c r="I275"/>
      <c r="J275"/>
      <c r="K275"/>
    </row>
    <row r="276" spans="1:11" s="152" customFormat="1" x14ac:dyDescent="0.2">
      <c r="A276" s="46"/>
      <c r="B276" s="45"/>
      <c r="C276" s="11"/>
      <c r="D276" s="21"/>
      <c r="E276" s="77"/>
      <c r="F276" s="14"/>
      <c r="G276"/>
      <c r="H276"/>
      <c r="I276"/>
      <c r="J276"/>
      <c r="K276"/>
    </row>
    <row r="277" spans="1:11" s="152" customFormat="1" x14ac:dyDescent="0.2">
      <c r="A277" s="12"/>
      <c r="B277" s="45"/>
      <c r="C277" s="11"/>
      <c r="D277" s="21"/>
      <c r="E277" s="77"/>
      <c r="F277" s="14"/>
      <c r="G277"/>
      <c r="H277"/>
      <c r="I277"/>
      <c r="J277"/>
      <c r="K277"/>
    </row>
    <row r="278" spans="1:11" s="152" customFormat="1" x14ac:dyDescent="0.2">
      <c r="A278" s="46"/>
      <c r="B278" s="45"/>
      <c r="C278" s="11"/>
      <c r="D278" s="21"/>
      <c r="E278" s="77"/>
      <c r="F278" s="46"/>
      <c r="G278"/>
      <c r="H278"/>
      <c r="I278"/>
      <c r="J278"/>
      <c r="K278"/>
    </row>
    <row r="279" spans="1:11" s="152" customFormat="1" x14ac:dyDescent="0.2">
      <c r="A279" s="12"/>
      <c r="B279" s="43"/>
      <c r="C279" s="16"/>
      <c r="D279" s="21"/>
      <c r="E279" s="129"/>
      <c r="F279" s="14"/>
      <c r="G279"/>
      <c r="H279"/>
      <c r="I279"/>
      <c r="J279"/>
      <c r="K279"/>
    </row>
    <row r="280" spans="1:11" s="152" customFormat="1" x14ac:dyDescent="0.2">
      <c r="A280" s="12"/>
      <c r="B280" s="43"/>
      <c r="C280" s="16"/>
      <c r="D280" s="46"/>
      <c r="E280" s="77"/>
      <c r="F280" s="14"/>
      <c r="G280"/>
      <c r="H280"/>
      <c r="I280"/>
      <c r="J280"/>
      <c r="K280"/>
    </row>
    <row r="281" spans="1:11" s="152" customFormat="1" x14ac:dyDescent="0.2">
      <c r="A281" s="46"/>
      <c r="B281" s="45"/>
      <c r="C281" s="11"/>
      <c r="D281" s="21"/>
      <c r="E281" s="77"/>
      <c r="F281" s="14"/>
      <c r="G281"/>
      <c r="H281"/>
      <c r="I281"/>
      <c r="J281"/>
      <c r="K281"/>
    </row>
    <row r="282" spans="1:11" s="152" customFormat="1" x14ac:dyDescent="0.2">
      <c r="A282" s="46"/>
      <c r="B282" s="43"/>
      <c r="C282" s="16"/>
      <c r="D282" s="21"/>
      <c r="E282" s="129"/>
      <c r="F282" s="46"/>
      <c r="G282"/>
      <c r="H282"/>
      <c r="I282"/>
      <c r="J282"/>
      <c r="K282"/>
    </row>
    <row r="283" spans="1:11" s="152" customFormat="1" x14ac:dyDescent="0.2">
      <c r="A283" s="12"/>
      <c r="B283" s="43"/>
      <c r="C283" s="16"/>
      <c r="D283" s="46"/>
      <c r="E283" s="77"/>
      <c r="F283" s="14"/>
      <c r="G283"/>
      <c r="H283"/>
      <c r="I283"/>
      <c r="J283"/>
      <c r="K283"/>
    </row>
    <row r="284" spans="1:11" s="152" customFormat="1" x14ac:dyDescent="0.2">
      <c r="A284" s="12"/>
      <c r="B284" s="45"/>
      <c r="C284" s="11"/>
      <c r="D284" s="21"/>
      <c r="E284" s="129"/>
      <c r="F284" s="14"/>
      <c r="G284"/>
      <c r="H284"/>
      <c r="I284"/>
      <c r="J284"/>
      <c r="K284"/>
    </row>
    <row r="285" spans="1:11" s="152" customFormat="1" x14ac:dyDescent="0.2">
      <c r="A285" s="12"/>
      <c r="B285" s="43"/>
      <c r="C285" s="16"/>
      <c r="D285" s="46"/>
      <c r="E285" s="77"/>
      <c r="F285" s="14"/>
      <c r="G285"/>
      <c r="H285"/>
      <c r="I285"/>
      <c r="J285"/>
      <c r="K285"/>
    </row>
    <row r="286" spans="1:11" s="152" customFormat="1" x14ac:dyDescent="0.2">
      <c r="A286" s="46"/>
      <c r="B286" s="45"/>
      <c r="C286" s="11"/>
      <c r="D286" s="21"/>
      <c r="E286" s="77"/>
      <c r="F286" s="46"/>
      <c r="G286"/>
      <c r="H286"/>
      <c r="I286"/>
      <c r="J286"/>
      <c r="K286"/>
    </row>
    <row r="287" spans="1:11" s="152" customFormat="1" x14ac:dyDescent="0.2">
      <c r="A287" s="12"/>
      <c r="B287" s="43"/>
      <c r="C287" s="16"/>
      <c r="D287" s="21"/>
      <c r="E287" s="129"/>
      <c r="F287" s="14"/>
      <c r="G287"/>
      <c r="H287"/>
      <c r="I287"/>
      <c r="J287"/>
      <c r="K287"/>
    </row>
    <row r="288" spans="1:11" s="152" customFormat="1" x14ac:dyDescent="0.2">
      <c r="A288" s="12"/>
      <c r="B288" s="43"/>
      <c r="C288" s="16"/>
      <c r="D288" s="46"/>
      <c r="E288" s="77"/>
      <c r="F288" s="14"/>
      <c r="G288"/>
      <c r="H288"/>
      <c r="I288"/>
      <c r="J288"/>
      <c r="K288"/>
    </row>
    <row r="289" spans="1:11" s="152" customFormat="1" x14ac:dyDescent="0.2">
      <c r="A289" s="12"/>
      <c r="B289" s="45"/>
      <c r="C289" s="11"/>
      <c r="D289" s="21"/>
      <c r="E289" s="77"/>
      <c r="F289" s="14"/>
      <c r="G289"/>
      <c r="H289"/>
      <c r="I289"/>
      <c r="J289"/>
      <c r="K289"/>
    </row>
    <row r="290" spans="1:11" s="152" customFormat="1" x14ac:dyDescent="0.2">
      <c r="A290" s="12"/>
      <c r="B290" s="45"/>
      <c r="C290" s="11"/>
      <c r="D290" s="21"/>
      <c r="E290" s="129"/>
      <c r="F290" s="14"/>
      <c r="G290"/>
      <c r="H290"/>
      <c r="I290"/>
      <c r="J290"/>
      <c r="K290"/>
    </row>
    <row r="291" spans="1:11" s="152" customFormat="1" x14ac:dyDescent="0.2">
      <c r="A291" s="12"/>
      <c r="B291" s="43"/>
      <c r="C291" s="16"/>
      <c r="D291" s="46"/>
      <c r="E291" s="77"/>
      <c r="F291" s="14"/>
      <c r="G291"/>
      <c r="H291"/>
      <c r="I291"/>
      <c r="J291"/>
      <c r="K291"/>
    </row>
    <row r="292" spans="1:11" s="152" customFormat="1" x14ac:dyDescent="0.2">
      <c r="A292" s="46"/>
      <c r="B292" s="45"/>
      <c r="C292" s="11"/>
      <c r="D292" s="21"/>
      <c r="E292" s="77"/>
      <c r="F292" s="14"/>
      <c r="G292"/>
      <c r="H292"/>
      <c r="I292"/>
      <c r="J292"/>
      <c r="K292"/>
    </row>
    <row r="293" spans="1:11" s="152" customFormat="1" x14ac:dyDescent="0.2">
      <c r="A293" s="46"/>
      <c r="B293" s="43"/>
      <c r="C293" s="16"/>
      <c r="D293" s="21"/>
      <c r="E293" s="129"/>
      <c r="F293" s="46"/>
      <c r="G293"/>
      <c r="H293"/>
      <c r="I293"/>
      <c r="J293"/>
      <c r="K293"/>
    </row>
    <row r="294" spans="1:11" s="152" customFormat="1" x14ac:dyDescent="0.2">
      <c r="A294" s="12"/>
      <c r="B294" s="43"/>
      <c r="C294" s="16"/>
      <c r="D294" s="46"/>
      <c r="E294" s="77"/>
      <c r="F294" s="14"/>
      <c r="G294"/>
      <c r="H294"/>
      <c r="I294"/>
      <c r="J294"/>
      <c r="K294"/>
    </row>
    <row r="295" spans="1:11" s="152" customFormat="1" x14ac:dyDescent="0.2">
      <c r="A295" s="46"/>
      <c r="B295" s="45"/>
      <c r="C295" s="11"/>
      <c r="D295" s="21"/>
      <c r="E295" s="77"/>
      <c r="F295" s="14"/>
      <c r="G295"/>
      <c r="H295"/>
      <c r="I295"/>
      <c r="J295"/>
      <c r="K295"/>
    </row>
    <row r="296" spans="1:11" s="152" customFormat="1" x14ac:dyDescent="0.2">
      <c r="A296" s="46"/>
      <c r="B296" s="45"/>
      <c r="C296" s="11"/>
      <c r="D296" s="21"/>
      <c r="E296" s="44"/>
      <c r="F296" s="46"/>
      <c r="G296"/>
      <c r="H296"/>
      <c r="I296"/>
      <c r="J296"/>
      <c r="K296"/>
    </row>
    <row r="297" spans="1:11" s="152" customFormat="1" x14ac:dyDescent="0.2">
      <c r="A297" s="12"/>
      <c r="B297" s="44"/>
      <c r="C297" s="44"/>
      <c r="D297" s="44"/>
      <c r="E297" s="127"/>
      <c r="F297" s="14"/>
      <c r="G297"/>
      <c r="H297"/>
      <c r="I297"/>
      <c r="J297"/>
      <c r="K297"/>
    </row>
    <row r="298" spans="1:11" s="152" customFormat="1" x14ac:dyDescent="0.2">
      <c r="A298" s="46"/>
      <c r="B298" s="41"/>
      <c r="C298" s="17"/>
      <c r="D298" s="25"/>
      <c r="E298" s="77"/>
      <c r="F298" s="46"/>
      <c r="G298"/>
      <c r="H298"/>
      <c r="I298"/>
      <c r="J298"/>
      <c r="K298"/>
    </row>
    <row r="299" spans="1:11" s="152" customFormat="1" x14ac:dyDescent="0.2">
      <c r="A299" s="12"/>
      <c r="B299" s="43"/>
      <c r="C299" s="16"/>
      <c r="D299" s="21"/>
      <c r="E299" s="129"/>
      <c r="F299" s="14"/>
      <c r="G299"/>
      <c r="H299"/>
      <c r="I299"/>
      <c r="J299"/>
      <c r="K299"/>
    </row>
    <row r="300" spans="1:11" s="152" customFormat="1" x14ac:dyDescent="0.2">
      <c r="A300" s="46"/>
      <c r="B300" s="43"/>
      <c r="C300" s="16"/>
      <c r="D300" s="46"/>
      <c r="E300" s="77"/>
      <c r="F300" s="14"/>
      <c r="G300"/>
      <c r="H300"/>
      <c r="I300"/>
      <c r="J300"/>
      <c r="K300"/>
    </row>
    <row r="301" spans="1:11" s="152" customFormat="1" x14ac:dyDescent="0.2">
      <c r="A301" s="46"/>
      <c r="B301" s="45"/>
      <c r="C301" s="11"/>
      <c r="D301" s="21"/>
      <c r="E301" s="129"/>
      <c r="F301" s="46"/>
      <c r="G301"/>
      <c r="H301"/>
      <c r="I301"/>
      <c r="J301"/>
      <c r="K301"/>
    </row>
    <row r="302" spans="1:11" s="152" customFormat="1" x14ac:dyDescent="0.2">
      <c r="A302" s="12"/>
      <c r="B302" s="43"/>
      <c r="C302" s="16"/>
      <c r="D302" s="46"/>
      <c r="E302" s="77"/>
      <c r="F302" s="14"/>
      <c r="G302"/>
      <c r="H302"/>
      <c r="I302"/>
      <c r="J302"/>
      <c r="K302"/>
    </row>
    <row r="303" spans="1:11" s="152" customFormat="1" x14ac:dyDescent="0.2">
      <c r="A303" s="12"/>
      <c r="B303" s="45"/>
      <c r="C303" s="11"/>
      <c r="D303" s="21"/>
      <c r="E303" s="129"/>
      <c r="F303" s="14"/>
      <c r="G303"/>
      <c r="H303"/>
      <c r="I303"/>
      <c r="J303"/>
      <c r="K303"/>
    </row>
    <row r="304" spans="1:11" s="152" customFormat="1" x14ac:dyDescent="0.2">
      <c r="A304" s="46"/>
      <c r="B304" s="43"/>
      <c r="C304" s="16"/>
      <c r="D304" s="46"/>
      <c r="E304" s="77"/>
      <c r="F304" s="46"/>
      <c r="G304"/>
      <c r="H304"/>
      <c r="I304"/>
      <c r="J304"/>
      <c r="K304"/>
    </row>
    <row r="305" spans="1:11" s="152" customFormat="1" x14ac:dyDescent="0.2">
      <c r="A305" s="12"/>
      <c r="B305" s="45"/>
      <c r="C305" s="11"/>
      <c r="D305" s="21"/>
      <c r="E305" s="77"/>
      <c r="F305" s="14"/>
      <c r="G305"/>
      <c r="H305"/>
      <c r="I305"/>
      <c r="J305"/>
      <c r="K305"/>
    </row>
    <row r="306" spans="1:11" s="152" customFormat="1" x14ac:dyDescent="0.2">
      <c r="A306" s="46"/>
      <c r="B306" s="43"/>
      <c r="C306" s="16"/>
      <c r="D306" s="21"/>
      <c r="E306" s="129"/>
      <c r="F306" s="14"/>
      <c r="G306"/>
      <c r="H306"/>
      <c r="I306"/>
      <c r="J306"/>
      <c r="K306"/>
    </row>
    <row r="307" spans="1:11" s="152" customFormat="1" x14ac:dyDescent="0.2">
      <c r="A307" s="46"/>
      <c r="B307" s="43"/>
      <c r="C307" s="16"/>
      <c r="D307" s="46"/>
      <c r="E307" s="77"/>
      <c r="F307" s="46"/>
      <c r="G307"/>
      <c r="H307"/>
      <c r="I307"/>
      <c r="J307"/>
      <c r="K307"/>
    </row>
    <row r="308" spans="1:11" s="152" customFormat="1" x14ac:dyDescent="0.2">
      <c r="A308" s="12"/>
      <c r="B308" s="45"/>
      <c r="C308" s="11"/>
      <c r="D308" s="21"/>
      <c r="E308" s="77"/>
      <c r="F308" s="14"/>
      <c r="G308"/>
      <c r="H308"/>
      <c r="I308"/>
      <c r="J308"/>
      <c r="K308"/>
    </row>
    <row r="309" spans="1:11" s="152" customFormat="1" x14ac:dyDescent="0.2">
      <c r="A309" s="12"/>
      <c r="B309" s="45"/>
      <c r="C309" s="11"/>
      <c r="D309" s="21"/>
      <c r="E309" s="77"/>
      <c r="F309" s="14"/>
      <c r="G309"/>
      <c r="H309"/>
      <c r="I309"/>
      <c r="J309"/>
      <c r="K309"/>
    </row>
    <row r="310" spans="1:11" s="152" customFormat="1" x14ac:dyDescent="0.2">
      <c r="A310" s="12"/>
      <c r="B310" s="43"/>
      <c r="C310" s="16"/>
      <c r="D310" s="21"/>
      <c r="E310" s="129"/>
      <c r="F310" s="44"/>
      <c r="G310"/>
      <c r="H310"/>
      <c r="I310"/>
      <c r="J310"/>
      <c r="K310"/>
    </row>
    <row r="311" spans="1:11" s="152" customFormat="1" x14ac:dyDescent="0.2">
      <c r="A311" s="185"/>
      <c r="B311" s="43"/>
      <c r="C311" s="16"/>
      <c r="D311" s="46"/>
      <c r="E311" s="77"/>
      <c r="F311" s="20"/>
      <c r="G311"/>
      <c r="H311"/>
      <c r="I311"/>
      <c r="J311"/>
      <c r="K311"/>
    </row>
    <row r="312" spans="1:11" s="152" customFormat="1" x14ac:dyDescent="0.2">
      <c r="A312" s="46"/>
      <c r="B312" s="45"/>
      <c r="C312" s="11"/>
      <c r="D312" s="21"/>
      <c r="E312" s="77"/>
      <c r="F312" s="14"/>
      <c r="G312"/>
      <c r="H312"/>
      <c r="I312"/>
      <c r="J312"/>
      <c r="K312"/>
    </row>
    <row r="313" spans="1:11" s="152" customFormat="1" x14ac:dyDescent="0.2">
      <c r="A313" s="46"/>
      <c r="B313" s="45"/>
      <c r="C313" s="11"/>
      <c r="D313" s="21"/>
      <c r="E313" s="44"/>
      <c r="F313" s="46"/>
      <c r="G313"/>
      <c r="H313"/>
      <c r="I313"/>
      <c r="J313"/>
      <c r="K313"/>
    </row>
    <row r="314" spans="1:11" s="152" customFormat="1" x14ac:dyDescent="0.2">
      <c r="A314" s="12"/>
      <c r="B314" s="44"/>
      <c r="C314" s="44"/>
      <c r="D314" s="44"/>
      <c r="E314" s="127"/>
      <c r="F314" s="14"/>
      <c r="G314"/>
      <c r="H314"/>
      <c r="I314"/>
      <c r="J314"/>
      <c r="K314"/>
    </row>
    <row r="315" spans="1:11" s="152" customFormat="1" x14ac:dyDescent="0.2">
      <c r="A315" s="46"/>
      <c r="B315" s="41"/>
      <c r="C315" s="17"/>
      <c r="D315" s="25"/>
      <c r="E315" s="77"/>
      <c r="F315" s="46"/>
      <c r="G315"/>
      <c r="H315"/>
      <c r="I315"/>
      <c r="J315"/>
      <c r="K315"/>
    </row>
    <row r="316" spans="1:11" s="152" customFormat="1" x14ac:dyDescent="0.2">
      <c r="A316" s="12"/>
      <c r="B316" s="43"/>
      <c r="C316" s="16"/>
      <c r="D316" s="21"/>
      <c r="E316" s="129"/>
      <c r="F316" s="14"/>
      <c r="G316"/>
      <c r="H316"/>
      <c r="I316"/>
      <c r="J316"/>
      <c r="K316"/>
    </row>
    <row r="317" spans="1:11" s="152" customFormat="1" x14ac:dyDescent="0.2">
      <c r="A317" s="46"/>
      <c r="B317" s="43"/>
      <c r="C317" s="16"/>
      <c r="D317" s="46"/>
      <c r="E317" s="77"/>
      <c r="F317" s="46"/>
      <c r="G317"/>
      <c r="H317"/>
      <c r="I317"/>
      <c r="J317"/>
      <c r="K317"/>
    </row>
    <row r="318" spans="1:11" s="152" customFormat="1" x14ac:dyDescent="0.2">
      <c r="A318" s="12"/>
      <c r="B318" s="45"/>
      <c r="C318" s="11"/>
      <c r="D318" s="21"/>
      <c r="E318" s="44"/>
      <c r="F318" s="14"/>
      <c r="G318"/>
      <c r="H318"/>
      <c r="I318"/>
      <c r="J318"/>
      <c r="K318"/>
    </row>
    <row r="319" spans="1:11" s="152" customFormat="1" x14ac:dyDescent="0.2">
      <c r="A319" s="46"/>
      <c r="B319" s="44"/>
      <c r="C319" s="44"/>
      <c r="D319" s="44"/>
      <c r="E319" s="162"/>
      <c r="F319" s="14"/>
      <c r="G319"/>
      <c r="H319"/>
      <c r="I319"/>
      <c r="J319"/>
      <c r="K319"/>
    </row>
    <row r="320" spans="1:11" s="152" customFormat="1" x14ac:dyDescent="0.2">
      <c r="A320" s="46"/>
      <c r="B320" s="162"/>
      <c r="C320" s="162"/>
      <c r="D320" s="162"/>
      <c r="E320" s="143"/>
      <c r="F320" s="46"/>
      <c r="G320"/>
      <c r="H320"/>
      <c r="I320"/>
      <c r="J320"/>
      <c r="K320"/>
    </row>
    <row r="321" spans="1:11" s="152" customFormat="1" x14ac:dyDescent="0.2">
      <c r="A321" s="12"/>
      <c r="B321"/>
      <c r="C321" s="19"/>
      <c r="D321"/>
      <c r="E321" s="143"/>
      <c r="F321" s="14"/>
      <c r="G321"/>
      <c r="H321"/>
      <c r="I321"/>
      <c r="J321"/>
      <c r="K321"/>
    </row>
    <row r="322" spans="1:11" s="152" customFormat="1" x14ac:dyDescent="0.2">
      <c r="A322" s="12"/>
      <c r="B322"/>
      <c r="C322" s="19"/>
      <c r="D322"/>
      <c r="E322" s="143"/>
      <c r="F322" s="14"/>
      <c r="G322"/>
      <c r="H322"/>
      <c r="I322"/>
      <c r="J322"/>
      <c r="K322"/>
    </row>
    <row r="323" spans="1:11" s="152" customFormat="1" ht="15.75" x14ac:dyDescent="0.25">
      <c r="A323" s="46"/>
      <c r="B323"/>
      <c r="C323" s="19"/>
      <c r="D323"/>
      <c r="E323" s="158"/>
      <c r="F323" s="14"/>
      <c r="G323"/>
      <c r="H323"/>
      <c r="I323"/>
      <c r="J323"/>
      <c r="K323"/>
    </row>
    <row r="324" spans="1:11" s="152" customFormat="1" ht="18" x14ac:dyDescent="0.25">
      <c r="A324" s="46"/>
      <c r="B324" s="158"/>
      <c r="C324" s="167"/>
      <c r="D324" s="158"/>
      <c r="E324" s="161"/>
      <c r="F324" s="46"/>
      <c r="G324"/>
      <c r="H324"/>
      <c r="I324"/>
      <c r="J324"/>
      <c r="K324"/>
    </row>
    <row r="325" spans="1:11" s="152" customFormat="1" ht="18" x14ac:dyDescent="0.25">
      <c r="A325" s="12"/>
      <c r="B325" s="161"/>
      <c r="C325" s="168"/>
      <c r="D325" s="161"/>
      <c r="E325" s="121"/>
      <c r="F325" s="14"/>
      <c r="G325"/>
      <c r="H325"/>
      <c r="I325"/>
      <c r="J325"/>
      <c r="K325"/>
    </row>
    <row r="326" spans="1:11" s="152" customFormat="1" x14ac:dyDescent="0.2">
      <c r="A326" s="12"/>
      <c r="B326" s="48"/>
      <c r="C326" s="48"/>
      <c r="D326" s="22"/>
      <c r="E326" s="126"/>
      <c r="F326" s="14"/>
      <c r="G326"/>
      <c r="H326"/>
      <c r="I326"/>
      <c r="J326"/>
      <c r="K326"/>
    </row>
    <row r="327" spans="1:11" s="152" customFormat="1" x14ac:dyDescent="0.2">
      <c r="A327" s="12"/>
      <c r="B327" s="49"/>
      <c r="C327" s="17"/>
      <c r="D327" s="12"/>
      <c r="E327" s="126"/>
      <c r="F327" s="44"/>
      <c r="G327"/>
      <c r="H327"/>
      <c r="I327"/>
      <c r="J327"/>
      <c r="K327"/>
    </row>
    <row r="328" spans="1:11" s="152" customFormat="1" x14ac:dyDescent="0.2">
      <c r="A328" s="185"/>
      <c r="B328" s="50"/>
      <c r="C328" s="16"/>
      <c r="D328" s="12"/>
      <c r="E328" s="126"/>
      <c r="F328" s="20"/>
      <c r="G328"/>
      <c r="H328"/>
      <c r="I328"/>
      <c r="J328"/>
      <c r="K328"/>
    </row>
    <row r="329" spans="1:11" s="152" customFormat="1" x14ac:dyDescent="0.2">
      <c r="A329" s="46"/>
      <c r="B329" s="50"/>
      <c r="C329" s="16"/>
      <c r="D329" s="12"/>
      <c r="E329" s="126"/>
      <c r="F329" s="14"/>
      <c r="G329"/>
      <c r="H329"/>
      <c r="I329"/>
      <c r="J329"/>
      <c r="K329"/>
    </row>
    <row r="330" spans="1:11" s="152" customFormat="1" x14ac:dyDescent="0.2">
      <c r="A330" s="46"/>
      <c r="B330" s="51"/>
      <c r="C330" s="18"/>
      <c r="D330" s="12"/>
      <c r="E330" s="126"/>
      <c r="F330" s="46"/>
      <c r="G330"/>
      <c r="H330"/>
      <c r="I330"/>
      <c r="J330"/>
      <c r="K330"/>
    </row>
    <row r="331" spans="1:11" s="152" customFormat="1" x14ac:dyDescent="0.2">
      <c r="A331" s="12"/>
      <c r="B331" s="49"/>
      <c r="C331" s="17"/>
      <c r="D331" s="12"/>
      <c r="E331" s="126"/>
      <c r="F331" s="14"/>
      <c r="G331"/>
      <c r="H331"/>
      <c r="I331"/>
      <c r="J331"/>
      <c r="K331"/>
    </row>
    <row r="332" spans="1:11" s="152" customFormat="1" x14ac:dyDescent="0.2">
      <c r="A332" s="12"/>
      <c r="B332" s="50"/>
      <c r="C332" s="16"/>
      <c r="D332" s="12"/>
      <c r="E332" s="126"/>
      <c r="F332" s="44"/>
      <c r="G332"/>
      <c r="H332"/>
      <c r="I332"/>
      <c r="J332"/>
      <c r="K332"/>
    </row>
    <row r="333" spans="1:11" s="152" customFormat="1" x14ac:dyDescent="0.2">
      <c r="A333" s="187"/>
      <c r="B333" s="50"/>
      <c r="C333" s="16"/>
      <c r="D333" s="12"/>
      <c r="E333" s="126"/>
      <c r="F333" s="162"/>
      <c r="G333"/>
      <c r="H333"/>
      <c r="I333"/>
      <c r="J333"/>
      <c r="K333"/>
    </row>
    <row r="334" spans="1:11" s="152" customFormat="1" x14ac:dyDescent="0.2">
      <c r="A334" s="62"/>
      <c r="B334" s="52"/>
      <c r="C334" s="18"/>
      <c r="D334" s="12"/>
      <c r="E334" s="126"/>
      <c r="F334" s="21"/>
      <c r="G334"/>
      <c r="H334"/>
      <c r="I334"/>
      <c r="J334"/>
      <c r="K334"/>
    </row>
    <row r="335" spans="1:11" s="152" customFormat="1" x14ac:dyDescent="0.2">
      <c r="A335" s="62"/>
      <c r="B335" s="50"/>
      <c r="C335" s="16"/>
      <c r="D335" s="12"/>
      <c r="E335" s="126"/>
      <c r="F335" s="21"/>
      <c r="G335"/>
      <c r="H335"/>
      <c r="I335"/>
      <c r="J335"/>
      <c r="K335"/>
    </row>
    <row r="336" spans="1:11" s="152" customFormat="1" x14ac:dyDescent="0.2">
      <c r="A336" s="62"/>
      <c r="B336" s="50"/>
      <c r="C336" s="16"/>
      <c r="D336" s="12"/>
      <c r="E336" s="126"/>
      <c r="F336" s="21"/>
      <c r="G336"/>
      <c r="H336"/>
      <c r="I336"/>
      <c r="J336"/>
      <c r="K336"/>
    </row>
    <row r="337" spans="1:11" s="152" customFormat="1" ht="15.75" x14ac:dyDescent="0.25">
      <c r="A337" s="188"/>
      <c r="B337" s="52"/>
      <c r="C337" s="11"/>
      <c r="D337" s="12"/>
      <c r="E337" s="126"/>
      <c r="F337" s="158"/>
      <c r="G337"/>
      <c r="H337"/>
      <c r="I337"/>
      <c r="J337"/>
      <c r="K337"/>
    </row>
    <row r="338" spans="1:11" s="152" customFormat="1" ht="18" x14ac:dyDescent="0.25">
      <c r="A338" s="189"/>
      <c r="B338" s="50"/>
      <c r="C338" s="16"/>
      <c r="D338" s="12"/>
      <c r="E338" s="126"/>
      <c r="F338" s="161"/>
      <c r="G338"/>
      <c r="H338"/>
      <c r="I338"/>
      <c r="J338"/>
      <c r="K338"/>
    </row>
    <row r="339" spans="1:11" s="152" customFormat="1" x14ac:dyDescent="0.2">
      <c r="A339" s="22"/>
      <c r="B339" s="50"/>
      <c r="C339" s="16"/>
      <c r="D339" s="12"/>
      <c r="E339" s="126"/>
      <c r="F339" s="79"/>
      <c r="G339"/>
      <c r="H339"/>
      <c r="I339"/>
      <c r="J339"/>
      <c r="K339"/>
    </row>
    <row r="340" spans="1:11" s="152" customFormat="1" x14ac:dyDescent="0.2">
      <c r="A340" s="12"/>
      <c r="B340" s="52"/>
      <c r="C340" s="11"/>
      <c r="D340" s="12"/>
      <c r="E340" s="126"/>
      <c r="F340" s="13"/>
      <c r="G340"/>
      <c r="H340"/>
      <c r="I340"/>
      <c r="J340"/>
      <c r="K340"/>
    </row>
    <row r="341" spans="1:11" s="152" customFormat="1" x14ac:dyDescent="0.2">
      <c r="A341" s="12"/>
      <c r="B341" s="49"/>
      <c r="C341" s="17"/>
      <c r="D341" s="12"/>
      <c r="E341" s="126"/>
      <c r="F341" s="13"/>
      <c r="G341"/>
      <c r="H341"/>
      <c r="I341"/>
      <c r="J341"/>
      <c r="K341"/>
    </row>
    <row r="342" spans="1:11" s="152" customFormat="1" x14ac:dyDescent="0.2">
      <c r="A342" s="12"/>
      <c r="B342" s="50"/>
      <c r="C342" s="16"/>
      <c r="D342" s="12"/>
      <c r="E342" s="126"/>
      <c r="F342" s="13"/>
      <c r="G342"/>
      <c r="H342"/>
      <c r="I342"/>
      <c r="J342"/>
      <c r="K342"/>
    </row>
    <row r="343" spans="1:11" s="152" customFormat="1" x14ac:dyDescent="0.2">
      <c r="A343" s="12"/>
      <c r="B343" s="50"/>
      <c r="C343" s="16"/>
      <c r="D343" s="12"/>
      <c r="E343" s="126"/>
      <c r="F343" s="13"/>
      <c r="G343"/>
      <c r="H343"/>
      <c r="I343"/>
      <c r="J343"/>
      <c r="K343"/>
    </row>
    <row r="344" spans="1:11" s="152" customFormat="1" x14ac:dyDescent="0.2">
      <c r="A344" s="12"/>
      <c r="B344" s="52"/>
      <c r="C344" s="18"/>
      <c r="D344" s="12"/>
      <c r="E344" s="126"/>
      <c r="F344" s="13"/>
      <c r="G344"/>
      <c r="H344"/>
      <c r="I344"/>
      <c r="J344"/>
      <c r="K344"/>
    </row>
    <row r="345" spans="1:11" s="152" customFormat="1" x14ac:dyDescent="0.2">
      <c r="A345" s="12"/>
      <c r="B345" s="52"/>
      <c r="C345" s="18"/>
      <c r="D345" s="12"/>
      <c r="E345" s="126"/>
      <c r="F345" s="13"/>
      <c r="G345"/>
      <c r="H345"/>
      <c r="I345"/>
      <c r="J345"/>
      <c r="K345"/>
    </row>
    <row r="346" spans="1:11" s="152" customFormat="1" x14ac:dyDescent="0.2">
      <c r="A346" s="12"/>
      <c r="B346" s="52"/>
      <c r="C346" s="18"/>
      <c r="D346" s="12"/>
      <c r="E346" s="126"/>
      <c r="F346" s="13"/>
      <c r="G346"/>
      <c r="H346"/>
      <c r="I346"/>
      <c r="J346"/>
      <c r="K346"/>
    </row>
    <row r="347" spans="1:11" s="152" customFormat="1" x14ac:dyDescent="0.2">
      <c r="A347" s="12"/>
      <c r="B347" s="52"/>
      <c r="C347" s="16"/>
      <c r="D347" s="12"/>
      <c r="E347" s="126"/>
      <c r="F347" s="13"/>
      <c r="G347"/>
      <c r="H347"/>
      <c r="I347"/>
      <c r="J347"/>
      <c r="K347"/>
    </row>
    <row r="348" spans="1:11" s="152" customFormat="1" x14ac:dyDescent="0.2">
      <c r="A348" s="12"/>
      <c r="B348" s="52"/>
      <c r="C348" s="11"/>
      <c r="D348" s="12"/>
      <c r="E348" s="126"/>
      <c r="F348" s="13"/>
      <c r="G348"/>
      <c r="H348"/>
      <c r="I348"/>
      <c r="J348"/>
      <c r="K348"/>
    </row>
    <row r="349" spans="1:11" s="152" customFormat="1" x14ac:dyDescent="0.2">
      <c r="A349" s="12"/>
      <c r="B349" s="52"/>
      <c r="C349" s="11"/>
      <c r="D349" s="12"/>
      <c r="E349" s="126"/>
      <c r="F349" s="13"/>
      <c r="G349"/>
      <c r="H349"/>
      <c r="I349"/>
      <c r="J349"/>
      <c r="K349"/>
    </row>
    <row r="350" spans="1:11" s="152" customFormat="1" x14ac:dyDescent="0.2">
      <c r="A350" s="12"/>
      <c r="B350" s="49"/>
      <c r="C350" s="17"/>
      <c r="D350" s="12"/>
      <c r="E350" s="126"/>
      <c r="F350" s="53"/>
      <c r="G350"/>
      <c r="H350"/>
      <c r="I350"/>
      <c r="J350"/>
      <c r="K350"/>
    </row>
    <row r="351" spans="1:11" s="152" customFormat="1" x14ac:dyDescent="0.2">
      <c r="A351" s="12"/>
      <c r="B351" s="50"/>
      <c r="C351" s="16"/>
      <c r="D351" s="12"/>
      <c r="E351" s="126"/>
      <c r="F351" s="13"/>
      <c r="G351"/>
      <c r="H351"/>
      <c r="I351"/>
      <c r="J351"/>
      <c r="K351"/>
    </row>
    <row r="352" spans="1:11" s="152" customFormat="1" x14ac:dyDescent="0.2">
      <c r="A352" s="12"/>
      <c r="B352" s="50"/>
      <c r="C352" s="16"/>
      <c r="D352" s="12"/>
      <c r="E352" s="126"/>
      <c r="F352" s="13"/>
      <c r="G352"/>
      <c r="H352"/>
      <c r="I352"/>
      <c r="J352"/>
      <c r="K352"/>
    </row>
    <row r="353" spans="1:11" s="152" customFormat="1" x14ac:dyDescent="0.2">
      <c r="A353" s="12"/>
      <c r="B353" s="52"/>
      <c r="C353" s="18"/>
      <c r="D353" s="12"/>
      <c r="E353" s="126"/>
      <c r="F353" s="13"/>
      <c r="G353"/>
      <c r="H353"/>
      <c r="I353"/>
      <c r="J353"/>
      <c r="K353"/>
    </row>
    <row r="354" spans="1:11" s="152" customFormat="1" x14ac:dyDescent="0.2">
      <c r="A354" s="12"/>
      <c r="B354" s="52"/>
      <c r="C354" s="18"/>
      <c r="D354" s="12"/>
      <c r="E354" s="126"/>
      <c r="F354" s="13"/>
      <c r="G354"/>
      <c r="H354"/>
      <c r="I354"/>
      <c r="J354"/>
      <c r="K354"/>
    </row>
    <row r="355" spans="1:11" s="152" customFormat="1" x14ac:dyDescent="0.2">
      <c r="A355" s="12"/>
      <c r="B355" s="52"/>
      <c r="C355" s="18"/>
      <c r="D355" s="12"/>
      <c r="E355" s="126"/>
      <c r="F355" s="13"/>
      <c r="G355"/>
      <c r="H355"/>
      <c r="I355"/>
      <c r="J355"/>
      <c r="K355"/>
    </row>
    <row r="356" spans="1:11" s="152" customFormat="1" x14ac:dyDescent="0.2">
      <c r="A356" s="12"/>
      <c r="B356" s="50"/>
      <c r="C356" s="16"/>
      <c r="D356" s="12"/>
      <c r="E356" s="126"/>
      <c r="F356" s="13"/>
      <c r="G356"/>
      <c r="H356"/>
      <c r="I356"/>
      <c r="J356"/>
      <c r="K356"/>
    </row>
    <row r="357" spans="1:11" s="152" customFormat="1" x14ac:dyDescent="0.2">
      <c r="A357" s="12"/>
      <c r="B357" s="52"/>
      <c r="C357" s="11"/>
      <c r="D357" s="12"/>
      <c r="E357" s="126"/>
      <c r="F357" s="13"/>
      <c r="G357"/>
      <c r="H357"/>
      <c r="I357"/>
      <c r="J357"/>
      <c r="K357"/>
    </row>
    <row r="358" spans="1:11" s="152" customFormat="1" x14ac:dyDescent="0.2">
      <c r="A358" s="12"/>
      <c r="B358" s="49"/>
      <c r="C358" s="17"/>
      <c r="D358" s="12"/>
      <c r="E358" s="126"/>
      <c r="F358" s="13"/>
      <c r="G358"/>
      <c r="H358"/>
      <c r="I358"/>
      <c r="J358"/>
      <c r="K358"/>
    </row>
    <row r="359" spans="1:11" s="152" customFormat="1" x14ac:dyDescent="0.2">
      <c r="A359" s="12"/>
      <c r="B359" s="52"/>
      <c r="C359" s="11"/>
      <c r="D359" s="12"/>
      <c r="E359" s="126"/>
      <c r="F359" s="13"/>
      <c r="G359"/>
      <c r="H359"/>
      <c r="I359"/>
      <c r="J359"/>
      <c r="K359"/>
    </row>
    <row r="360" spans="1:11" s="152" customFormat="1" x14ac:dyDescent="0.2">
      <c r="A360" s="12"/>
      <c r="B360" s="49"/>
      <c r="C360" s="11"/>
      <c r="D360" s="12"/>
      <c r="E360" s="126"/>
      <c r="F360" s="13"/>
      <c r="G360"/>
      <c r="H360"/>
      <c r="I360"/>
      <c r="J360"/>
      <c r="K360"/>
    </row>
    <row r="361" spans="1:11" s="152" customFormat="1" x14ac:dyDescent="0.2">
      <c r="A361" s="12"/>
      <c r="B361" s="50"/>
      <c r="C361" s="16"/>
      <c r="D361" s="12"/>
      <c r="E361" s="126"/>
      <c r="F361" s="13"/>
      <c r="G361"/>
      <c r="H361"/>
      <c r="I361"/>
      <c r="J361"/>
      <c r="K361"/>
    </row>
    <row r="362" spans="1:11" s="152" customFormat="1" x14ac:dyDescent="0.2">
      <c r="A362" s="12"/>
      <c r="B362" s="50"/>
      <c r="C362" s="16"/>
      <c r="D362" s="12"/>
      <c r="E362" s="126"/>
      <c r="F362" s="13"/>
      <c r="G362"/>
      <c r="H362"/>
      <c r="I362"/>
      <c r="J362"/>
      <c r="K362"/>
    </row>
    <row r="363" spans="1:11" s="152" customFormat="1" x14ac:dyDescent="0.2">
      <c r="A363" s="12"/>
      <c r="B363" s="52"/>
      <c r="C363" s="11"/>
      <c r="D363" s="12"/>
      <c r="E363" s="126"/>
      <c r="F363" s="13"/>
      <c r="G363"/>
      <c r="H363"/>
      <c r="I363"/>
      <c r="J363"/>
      <c r="K363"/>
    </row>
    <row r="364" spans="1:11" s="152" customFormat="1" x14ac:dyDescent="0.2">
      <c r="A364" s="12"/>
      <c r="B364" s="52"/>
      <c r="C364" s="18"/>
      <c r="D364" s="12"/>
      <c r="E364" s="126"/>
      <c r="F364" s="13"/>
      <c r="G364"/>
      <c r="H364"/>
      <c r="I364"/>
      <c r="J364"/>
      <c r="K364"/>
    </row>
    <row r="365" spans="1:11" s="152" customFormat="1" x14ac:dyDescent="0.2">
      <c r="A365" s="12"/>
      <c r="B365" s="52"/>
      <c r="C365" s="55"/>
      <c r="D365" s="12"/>
      <c r="E365" s="126"/>
      <c r="F365" s="13"/>
      <c r="G365"/>
      <c r="H365"/>
      <c r="I365"/>
      <c r="J365"/>
      <c r="K365"/>
    </row>
    <row r="366" spans="1:11" s="152" customFormat="1" x14ac:dyDescent="0.2">
      <c r="A366" s="12"/>
      <c r="B366" s="52"/>
      <c r="C366" s="11"/>
      <c r="D366" s="12"/>
      <c r="E366" s="126"/>
      <c r="F366" s="13"/>
      <c r="G366"/>
      <c r="H366"/>
      <c r="I366"/>
      <c r="J366"/>
      <c r="K366"/>
    </row>
    <row r="367" spans="1:11" s="152" customFormat="1" x14ac:dyDescent="0.2">
      <c r="A367" s="12"/>
      <c r="B367" s="49"/>
      <c r="C367" s="56"/>
      <c r="D367" s="12"/>
      <c r="E367" s="126"/>
      <c r="F367" s="13"/>
      <c r="G367"/>
      <c r="H367"/>
      <c r="I367"/>
      <c r="J367"/>
      <c r="K367"/>
    </row>
    <row r="368" spans="1:11" s="152" customFormat="1" x14ac:dyDescent="0.2">
      <c r="A368" s="12"/>
      <c r="B368" s="50"/>
      <c r="C368" s="16"/>
      <c r="D368" s="12"/>
      <c r="E368" s="126"/>
      <c r="F368" s="13"/>
      <c r="G368"/>
      <c r="H368"/>
      <c r="I368"/>
      <c r="J368"/>
      <c r="K368"/>
    </row>
    <row r="369" spans="1:11" s="152" customFormat="1" x14ac:dyDescent="0.2">
      <c r="A369" s="12"/>
      <c r="B369" s="50"/>
      <c r="C369" s="16"/>
      <c r="D369" s="12"/>
      <c r="E369" s="126"/>
      <c r="F369" s="13"/>
      <c r="G369"/>
      <c r="H369"/>
      <c r="I369"/>
      <c r="J369"/>
      <c r="K369"/>
    </row>
    <row r="370" spans="1:11" s="152" customFormat="1" x14ac:dyDescent="0.2">
      <c r="A370" s="12"/>
      <c r="B370" s="51"/>
      <c r="C370" s="11"/>
      <c r="D370" s="12"/>
      <c r="E370" s="126"/>
      <c r="F370" s="13"/>
      <c r="G370"/>
      <c r="H370"/>
      <c r="I370"/>
      <c r="J370"/>
      <c r="K370"/>
    </row>
    <row r="371" spans="1:11" s="152" customFormat="1" x14ac:dyDescent="0.2">
      <c r="A371" s="12"/>
      <c r="B371" s="49"/>
      <c r="C371" s="17"/>
      <c r="D371" s="12"/>
      <c r="E371" s="126"/>
      <c r="F371" s="13"/>
      <c r="G371"/>
      <c r="H371"/>
      <c r="I371"/>
      <c r="J371"/>
      <c r="K371"/>
    </row>
    <row r="372" spans="1:11" s="152" customFormat="1" x14ac:dyDescent="0.2">
      <c r="A372" s="190"/>
      <c r="B372" s="50"/>
      <c r="C372" s="16"/>
      <c r="D372" s="12"/>
      <c r="E372" s="126"/>
      <c r="F372" s="13"/>
      <c r="G372"/>
      <c r="H372"/>
      <c r="I372"/>
      <c r="J372"/>
      <c r="K372"/>
    </row>
    <row r="373" spans="1:11" s="152" customFormat="1" x14ac:dyDescent="0.2">
      <c r="A373" s="190"/>
      <c r="B373" s="50"/>
      <c r="C373" s="16"/>
      <c r="D373" s="12"/>
      <c r="E373" s="126"/>
      <c r="F373" s="13"/>
      <c r="G373"/>
      <c r="H373"/>
      <c r="I373"/>
      <c r="J373"/>
      <c r="K373"/>
    </row>
    <row r="374" spans="1:11" s="152" customFormat="1" x14ac:dyDescent="0.2">
      <c r="A374" s="190"/>
      <c r="B374" s="52"/>
      <c r="C374" s="11"/>
      <c r="D374" s="12"/>
      <c r="E374" s="126"/>
      <c r="F374" s="13"/>
      <c r="G374"/>
      <c r="H374"/>
      <c r="I374"/>
      <c r="J374"/>
      <c r="K374"/>
    </row>
    <row r="375" spans="1:11" s="152" customFormat="1" x14ac:dyDescent="0.2">
      <c r="A375" s="190"/>
      <c r="B375" s="50"/>
      <c r="C375" s="16"/>
      <c r="D375" s="12"/>
      <c r="E375" s="126"/>
      <c r="F375" s="13"/>
      <c r="G375"/>
      <c r="H375"/>
      <c r="I375"/>
      <c r="J375"/>
      <c r="K375"/>
    </row>
    <row r="376" spans="1:11" s="152" customFormat="1" x14ac:dyDescent="0.2">
      <c r="A376" s="12"/>
      <c r="B376" s="50"/>
      <c r="C376" s="16"/>
      <c r="D376" s="12"/>
      <c r="E376" s="126"/>
      <c r="F376" s="13"/>
      <c r="G376"/>
      <c r="H376"/>
      <c r="I376"/>
      <c r="J376"/>
      <c r="K376"/>
    </row>
    <row r="377" spans="1:11" s="152" customFormat="1" x14ac:dyDescent="0.2">
      <c r="A377" s="12"/>
      <c r="B377" s="52"/>
      <c r="C377" s="11"/>
      <c r="D377" s="12"/>
      <c r="E377" s="126"/>
      <c r="F377" s="13"/>
      <c r="G377"/>
      <c r="H377"/>
      <c r="I377"/>
      <c r="J377"/>
      <c r="K377"/>
    </row>
    <row r="378" spans="1:11" s="152" customFormat="1" x14ac:dyDescent="0.2">
      <c r="A378" s="12"/>
      <c r="B378" s="50"/>
      <c r="C378" s="16"/>
      <c r="D378" s="12"/>
      <c r="E378" s="126"/>
      <c r="F378" s="13"/>
      <c r="G378"/>
      <c r="H378"/>
      <c r="I378"/>
      <c r="J378"/>
      <c r="K378"/>
    </row>
    <row r="379" spans="1:11" s="152" customFormat="1" x14ac:dyDescent="0.2">
      <c r="A379" s="12"/>
      <c r="B379" s="50"/>
      <c r="C379" s="16"/>
      <c r="D379" s="12"/>
      <c r="E379" s="126"/>
      <c r="F379" s="13"/>
      <c r="G379"/>
      <c r="H379"/>
      <c r="I379"/>
      <c r="J379"/>
      <c r="K379"/>
    </row>
    <row r="380" spans="1:11" s="152" customFormat="1" x14ac:dyDescent="0.2">
      <c r="A380" s="12"/>
      <c r="B380" s="52"/>
      <c r="C380" s="11"/>
      <c r="D380" s="12"/>
      <c r="E380" s="126"/>
      <c r="F380" s="13"/>
      <c r="G380"/>
      <c r="H380"/>
      <c r="I380"/>
      <c r="J380"/>
      <c r="K380"/>
    </row>
    <row r="381" spans="1:11" s="152" customFormat="1" x14ac:dyDescent="0.2">
      <c r="A381" s="12"/>
      <c r="B381" s="49"/>
      <c r="C381" s="56"/>
      <c r="D381" s="12"/>
      <c r="E381" s="126"/>
      <c r="F381" s="13"/>
      <c r="G381"/>
      <c r="H381"/>
      <c r="I381"/>
      <c r="J381"/>
      <c r="K381"/>
    </row>
    <row r="382" spans="1:11" s="152" customFormat="1" x14ac:dyDescent="0.2">
      <c r="A382" s="12"/>
      <c r="B382" s="50"/>
      <c r="C382" s="16"/>
      <c r="D382" s="12"/>
      <c r="E382" s="126"/>
      <c r="F382" s="13"/>
      <c r="G382"/>
      <c r="H382"/>
      <c r="I382"/>
      <c r="J382"/>
      <c r="K382"/>
    </row>
    <row r="383" spans="1:11" s="152" customFormat="1" x14ac:dyDescent="0.2">
      <c r="A383" s="12"/>
      <c r="B383" s="50"/>
      <c r="C383" s="16"/>
      <c r="D383" s="12"/>
      <c r="E383" s="126"/>
      <c r="F383" s="13"/>
      <c r="G383"/>
      <c r="H383"/>
      <c r="I383"/>
      <c r="J383"/>
      <c r="K383"/>
    </row>
    <row r="384" spans="1:11" s="152" customFormat="1" x14ac:dyDescent="0.2">
      <c r="A384" s="12"/>
      <c r="B384" s="52"/>
      <c r="C384" s="11"/>
      <c r="D384" s="12"/>
      <c r="E384" s="126"/>
      <c r="F384" s="13"/>
      <c r="G384"/>
      <c r="H384"/>
      <c r="I384"/>
      <c r="J384"/>
      <c r="K384"/>
    </row>
    <row r="385" spans="1:11" s="152" customFormat="1" x14ac:dyDescent="0.2">
      <c r="A385" s="12"/>
      <c r="B385" s="52"/>
      <c r="C385" s="11"/>
      <c r="D385" s="12"/>
      <c r="E385" s="126"/>
      <c r="F385" s="13"/>
      <c r="G385"/>
      <c r="H385"/>
      <c r="I385"/>
      <c r="J385"/>
      <c r="K385"/>
    </row>
    <row r="386" spans="1:11" s="152" customFormat="1" x14ac:dyDescent="0.2">
      <c r="A386" s="12"/>
      <c r="B386" s="52"/>
      <c r="C386" s="11"/>
      <c r="D386" s="12"/>
      <c r="E386" s="126"/>
      <c r="F386" s="13"/>
      <c r="G386"/>
      <c r="H386"/>
      <c r="I386"/>
      <c r="J386"/>
      <c r="K386"/>
    </row>
    <row r="387" spans="1:11" s="152" customFormat="1" x14ac:dyDescent="0.2">
      <c r="A387" s="12"/>
      <c r="B387" s="50"/>
      <c r="C387" s="16"/>
      <c r="D387" s="12"/>
      <c r="E387" s="126"/>
      <c r="F387" s="13"/>
      <c r="G387"/>
      <c r="H387"/>
      <c r="I387"/>
      <c r="J387"/>
      <c r="K387"/>
    </row>
    <row r="388" spans="1:11" s="152" customFormat="1" x14ac:dyDescent="0.2">
      <c r="A388" s="12"/>
      <c r="B388" s="50"/>
      <c r="C388" s="16"/>
      <c r="D388" s="12"/>
      <c r="E388" s="130"/>
      <c r="F388" s="13"/>
      <c r="G388"/>
      <c r="H388"/>
      <c r="I388"/>
      <c r="J388"/>
      <c r="K388"/>
    </row>
    <row r="389" spans="1:11" s="152" customFormat="1" x14ac:dyDescent="0.2">
      <c r="A389" s="12"/>
      <c r="B389" s="52"/>
      <c r="C389" s="18"/>
      <c r="D389" s="57"/>
      <c r="E389" s="130"/>
      <c r="F389" s="13"/>
      <c r="G389"/>
      <c r="H389"/>
      <c r="I389"/>
      <c r="J389"/>
      <c r="K389"/>
    </row>
    <row r="390" spans="1:11" s="152" customFormat="1" x14ac:dyDescent="0.2">
      <c r="A390" s="12"/>
      <c r="B390" s="52"/>
      <c r="C390" s="18"/>
      <c r="D390" s="57"/>
      <c r="E390" s="126"/>
      <c r="F390" s="13"/>
      <c r="G390"/>
      <c r="H390"/>
      <c r="I390"/>
      <c r="J390"/>
      <c r="K390"/>
    </row>
    <row r="391" spans="1:11" s="152" customFormat="1" x14ac:dyDescent="0.2">
      <c r="A391" s="12"/>
      <c r="B391" s="49"/>
      <c r="C391" s="17"/>
      <c r="D391" s="12"/>
      <c r="E391" s="126"/>
      <c r="F391" s="13"/>
      <c r="G391"/>
      <c r="H391"/>
      <c r="I391"/>
      <c r="J391"/>
      <c r="K391"/>
    </row>
    <row r="392" spans="1:11" s="152" customFormat="1" x14ac:dyDescent="0.2">
      <c r="A392" s="12"/>
      <c r="B392" s="50"/>
      <c r="C392" s="16"/>
      <c r="D392" s="12"/>
      <c r="E392" s="126"/>
      <c r="F392" s="13"/>
      <c r="G392"/>
      <c r="H392"/>
      <c r="I392"/>
      <c r="J392"/>
      <c r="K392"/>
    </row>
    <row r="393" spans="1:11" s="152" customFormat="1" x14ac:dyDescent="0.2">
      <c r="A393" s="12"/>
      <c r="B393" s="50"/>
      <c r="C393" s="16"/>
      <c r="D393" s="12"/>
      <c r="E393" s="126"/>
      <c r="F393" s="13"/>
      <c r="G393"/>
      <c r="H393"/>
      <c r="I393"/>
      <c r="J393"/>
      <c r="K393"/>
    </row>
    <row r="394" spans="1:11" s="152" customFormat="1" x14ac:dyDescent="0.2">
      <c r="A394" s="12"/>
      <c r="B394" s="51"/>
      <c r="C394" s="11"/>
      <c r="D394" s="12"/>
      <c r="E394" s="126"/>
      <c r="F394" s="13"/>
      <c r="G394"/>
      <c r="H394"/>
      <c r="I394"/>
      <c r="J394"/>
      <c r="K394"/>
    </row>
    <row r="395" spans="1:11" s="152" customFormat="1" x14ac:dyDescent="0.2">
      <c r="A395" s="12"/>
      <c r="B395" s="52"/>
      <c r="C395" s="16"/>
      <c r="D395" s="12"/>
      <c r="E395" s="126"/>
      <c r="F395" s="13"/>
      <c r="G395"/>
      <c r="H395"/>
      <c r="I395"/>
      <c r="J395"/>
      <c r="K395"/>
    </row>
    <row r="396" spans="1:11" s="152" customFormat="1" x14ac:dyDescent="0.2">
      <c r="A396" s="12"/>
      <c r="B396" s="58"/>
      <c r="C396" s="59"/>
      <c r="D396" s="12"/>
      <c r="E396" s="126"/>
      <c r="F396" s="13"/>
      <c r="G396"/>
      <c r="H396"/>
      <c r="I396"/>
      <c r="J396"/>
      <c r="K396"/>
    </row>
    <row r="397" spans="1:11" s="152" customFormat="1" x14ac:dyDescent="0.2">
      <c r="A397" s="12"/>
      <c r="B397" s="52"/>
      <c r="C397" s="60"/>
      <c r="D397" s="12"/>
      <c r="E397" s="126"/>
      <c r="F397" s="13"/>
      <c r="G397"/>
      <c r="H397"/>
      <c r="I397"/>
      <c r="J397"/>
      <c r="K397"/>
    </row>
    <row r="398" spans="1:11" s="152" customFormat="1" x14ac:dyDescent="0.2">
      <c r="A398" s="12"/>
      <c r="B398" s="51"/>
      <c r="C398" s="18"/>
      <c r="D398" s="12"/>
      <c r="E398" s="126"/>
      <c r="F398" s="13"/>
      <c r="G398"/>
      <c r="H398"/>
      <c r="I398"/>
      <c r="J398"/>
      <c r="K398"/>
    </row>
    <row r="399" spans="1:11" s="152" customFormat="1" x14ac:dyDescent="0.2">
      <c r="A399" s="12"/>
      <c r="B399" s="41"/>
      <c r="C399" s="17"/>
      <c r="D399" s="12"/>
      <c r="E399" s="126"/>
      <c r="F399" s="13"/>
      <c r="G399"/>
      <c r="H399"/>
      <c r="I399"/>
      <c r="J399"/>
      <c r="K399"/>
    </row>
    <row r="400" spans="1:11" s="152" customFormat="1" x14ac:dyDescent="0.2">
      <c r="A400" s="12"/>
      <c r="B400" s="43"/>
      <c r="C400" s="16"/>
      <c r="D400" s="12"/>
      <c r="E400" s="126"/>
      <c r="F400" s="13"/>
      <c r="G400"/>
      <c r="H400"/>
      <c r="I400"/>
      <c r="J400"/>
      <c r="K400"/>
    </row>
    <row r="401" spans="1:11" s="152" customFormat="1" x14ac:dyDescent="0.2">
      <c r="A401" s="12"/>
      <c r="B401" s="43"/>
      <c r="C401" s="16"/>
      <c r="D401" s="12"/>
      <c r="E401" s="126"/>
      <c r="F401" s="13"/>
      <c r="G401"/>
      <c r="H401"/>
      <c r="I401"/>
      <c r="J401"/>
      <c r="K401"/>
    </row>
    <row r="402" spans="1:11" s="152" customFormat="1" x14ac:dyDescent="0.2">
      <c r="A402" s="12"/>
      <c r="B402" s="52"/>
      <c r="C402" s="18"/>
      <c r="D402" s="12"/>
      <c r="E402" s="126"/>
      <c r="F402" s="13"/>
      <c r="G402"/>
      <c r="H402"/>
      <c r="I402"/>
      <c r="J402"/>
      <c r="K402"/>
    </row>
    <row r="403" spans="1:11" s="152" customFormat="1" x14ac:dyDescent="0.2">
      <c r="A403" s="12"/>
      <c r="B403" s="50"/>
      <c r="C403" s="16"/>
      <c r="D403" s="12"/>
      <c r="E403" s="126"/>
      <c r="F403" s="13"/>
      <c r="G403"/>
      <c r="H403"/>
      <c r="I403"/>
      <c r="J403"/>
      <c r="K403"/>
    </row>
    <row r="404" spans="1:11" s="152" customFormat="1" x14ac:dyDescent="0.2">
      <c r="A404" s="12"/>
      <c r="B404" s="49"/>
      <c r="C404" s="11"/>
      <c r="D404" s="12"/>
      <c r="E404" s="126"/>
      <c r="F404" s="13"/>
      <c r="G404"/>
      <c r="H404"/>
      <c r="I404"/>
      <c r="J404"/>
      <c r="K404"/>
    </row>
    <row r="405" spans="1:11" s="152" customFormat="1" x14ac:dyDescent="0.2">
      <c r="A405" s="12"/>
      <c r="B405" s="49"/>
      <c r="C405" s="16"/>
      <c r="D405" s="12"/>
      <c r="E405" s="126"/>
      <c r="F405" s="13"/>
      <c r="G405"/>
      <c r="H405"/>
      <c r="I405"/>
      <c r="J405"/>
      <c r="K405"/>
    </row>
    <row r="406" spans="1:11" s="152" customFormat="1" x14ac:dyDescent="0.2">
      <c r="A406" s="12"/>
      <c r="B406" s="49"/>
      <c r="C406" s="16"/>
      <c r="D406" s="12"/>
      <c r="E406" s="126"/>
      <c r="F406" s="13"/>
      <c r="G406"/>
      <c r="H406"/>
      <c r="I406"/>
      <c r="J406"/>
      <c r="K406"/>
    </row>
    <row r="407" spans="1:11" s="152" customFormat="1" x14ac:dyDescent="0.2">
      <c r="A407" s="12"/>
      <c r="B407" s="52"/>
      <c r="C407" s="18"/>
      <c r="D407" s="12"/>
      <c r="E407" s="126"/>
      <c r="F407" s="13"/>
      <c r="G407"/>
      <c r="H407"/>
      <c r="I407"/>
      <c r="J407"/>
      <c r="K407"/>
    </row>
    <row r="408" spans="1:11" s="152" customFormat="1" x14ac:dyDescent="0.2">
      <c r="A408" s="12"/>
      <c r="B408" s="51"/>
      <c r="C408" s="18"/>
      <c r="D408" s="12"/>
      <c r="E408" s="126"/>
      <c r="F408" s="13"/>
      <c r="G408"/>
      <c r="H408"/>
      <c r="I408"/>
      <c r="J408"/>
      <c r="K408"/>
    </row>
    <row r="409" spans="1:11" s="152" customFormat="1" x14ac:dyDescent="0.2">
      <c r="A409" s="12"/>
      <c r="B409" s="52"/>
      <c r="C409" s="16"/>
      <c r="D409" s="12"/>
      <c r="E409" s="126"/>
      <c r="F409" s="13"/>
      <c r="G409"/>
      <c r="H409"/>
      <c r="I409"/>
      <c r="J409"/>
      <c r="K409"/>
    </row>
    <row r="410" spans="1:11" s="152" customFormat="1" x14ac:dyDescent="0.2">
      <c r="A410" s="12"/>
      <c r="B410" s="52"/>
      <c r="C410" s="11"/>
      <c r="D410" s="12"/>
      <c r="E410" s="126"/>
      <c r="F410" s="13"/>
      <c r="G410"/>
      <c r="H410"/>
      <c r="I410"/>
      <c r="J410"/>
      <c r="K410"/>
    </row>
    <row r="411" spans="1:11" s="152" customFormat="1" x14ac:dyDescent="0.2">
      <c r="A411" s="12"/>
      <c r="B411" s="43"/>
      <c r="C411" s="17"/>
      <c r="D411" s="12"/>
      <c r="E411" s="126"/>
      <c r="F411" s="13"/>
      <c r="G411"/>
      <c r="H411"/>
      <c r="I411"/>
      <c r="J411"/>
      <c r="K411"/>
    </row>
    <row r="412" spans="1:11" s="152" customFormat="1" x14ac:dyDescent="0.2">
      <c r="A412" s="12"/>
      <c r="B412" s="50"/>
      <c r="C412" s="16"/>
      <c r="D412" s="12"/>
      <c r="E412" s="126"/>
      <c r="F412" s="13"/>
      <c r="G412"/>
      <c r="H412"/>
      <c r="I412"/>
      <c r="J412"/>
      <c r="K412"/>
    </row>
    <row r="413" spans="1:11" s="152" customFormat="1" x14ac:dyDescent="0.2">
      <c r="A413" s="12"/>
      <c r="B413" s="52"/>
      <c r="C413" s="11"/>
      <c r="D413" s="12"/>
      <c r="E413" s="126"/>
      <c r="F413" s="13"/>
      <c r="G413"/>
      <c r="H413"/>
      <c r="I413"/>
      <c r="J413"/>
      <c r="K413"/>
    </row>
    <row r="414" spans="1:11" s="152" customFormat="1" x14ac:dyDescent="0.2">
      <c r="A414" s="12"/>
      <c r="B414" s="50"/>
      <c r="C414" s="16"/>
      <c r="D414" s="12"/>
      <c r="E414" s="126"/>
      <c r="F414" s="13"/>
      <c r="G414"/>
      <c r="H414"/>
      <c r="I414"/>
      <c r="J414"/>
      <c r="K414"/>
    </row>
    <row r="415" spans="1:11" s="152" customFormat="1" x14ac:dyDescent="0.2">
      <c r="A415" s="12"/>
      <c r="B415" s="52"/>
      <c r="C415" s="16"/>
      <c r="D415" s="12"/>
      <c r="E415" s="126"/>
      <c r="F415" s="13"/>
      <c r="G415"/>
      <c r="H415"/>
      <c r="I415"/>
      <c r="J415"/>
      <c r="K415"/>
    </row>
    <row r="416" spans="1:11" s="152" customFormat="1" x14ac:dyDescent="0.2">
      <c r="A416" s="12"/>
      <c r="B416" s="52"/>
      <c r="C416" s="18"/>
      <c r="D416" s="12"/>
      <c r="E416" s="126"/>
      <c r="F416" s="13"/>
      <c r="G416"/>
      <c r="H416"/>
      <c r="I416"/>
      <c r="J416"/>
      <c r="K416"/>
    </row>
    <row r="417" spans="1:11" s="152" customFormat="1" x14ac:dyDescent="0.2">
      <c r="A417" s="12"/>
      <c r="B417" s="52"/>
      <c r="C417" s="18"/>
      <c r="D417" s="12"/>
      <c r="E417" s="126"/>
      <c r="F417" s="13"/>
      <c r="G417"/>
      <c r="H417"/>
      <c r="I417"/>
      <c r="J417"/>
      <c r="K417"/>
    </row>
    <row r="418" spans="1:11" s="152" customFormat="1" x14ac:dyDescent="0.2">
      <c r="A418" s="12"/>
      <c r="B418" s="41"/>
      <c r="C418" s="17"/>
      <c r="D418" s="12"/>
      <c r="E418" s="126"/>
      <c r="F418" s="13"/>
      <c r="G418"/>
      <c r="H418"/>
      <c r="I418"/>
      <c r="J418"/>
      <c r="K418"/>
    </row>
    <row r="419" spans="1:11" s="152" customFormat="1" x14ac:dyDescent="0.2">
      <c r="A419" s="12"/>
      <c r="B419" s="43"/>
      <c r="C419" s="16"/>
      <c r="D419" s="12"/>
      <c r="E419" s="126"/>
      <c r="F419" s="13"/>
      <c r="G419"/>
      <c r="H419"/>
      <c r="I419"/>
      <c r="J419"/>
      <c r="K419"/>
    </row>
    <row r="420" spans="1:11" s="152" customFormat="1" x14ac:dyDescent="0.2">
      <c r="A420" s="12"/>
      <c r="B420" s="43"/>
      <c r="C420" s="16"/>
      <c r="D420" s="12"/>
      <c r="E420" s="126"/>
      <c r="F420" s="13"/>
      <c r="G420"/>
      <c r="H420"/>
      <c r="I420"/>
      <c r="J420"/>
      <c r="K420"/>
    </row>
    <row r="421" spans="1:11" s="152" customFormat="1" x14ac:dyDescent="0.2">
      <c r="A421" s="12"/>
      <c r="B421" s="51"/>
      <c r="C421" s="11"/>
      <c r="D421" s="12"/>
      <c r="E421" s="142"/>
      <c r="F421" s="13"/>
      <c r="G421"/>
      <c r="H421"/>
      <c r="I421"/>
      <c r="J421"/>
      <c r="K421"/>
    </row>
    <row r="422" spans="1:11" s="152" customFormat="1" x14ac:dyDescent="0.2">
      <c r="A422" s="12"/>
      <c r="B422" s="61"/>
      <c r="C422" s="19"/>
      <c r="D422" s="62"/>
      <c r="E422" s="143"/>
      <c r="F422" s="13"/>
      <c r="G422"/>
      <c r="H422"/>
      <c r="I422"/>
      <c r="J422"/>
      <c r="K422"/>
    </row>
    <row r="423" spans="1:11" s="152" customFormat="1" x14ac:dyDescent="0.2">
      <c r="A423" s="12"/>
      <c r="B423"/>
      <c r="C423" s="19"/>
      <c r="D423"/>
      <c r="E423" s="143"/>
      <c r="F423" s="13"/>
      <c r="G423"/>
      <c r="H423"/>
      <c r="I423"/>
      <c r="J423"/>
      <c r="K423"/>
    </row>
    <row r="424" spans="1:11" s="152" customFormat="1" ht="15" x14ac:dyDescent="0.2">
      <c r="A424" s="12"/>
      <c r="B424"/>
      <c r="C424" s="19"/>
      <c r="D424"/>
      <c r="E424" s="160"/>
      <c r="F424" s="13"/>
      <c r="G424"/>
      <c r="H424"/>
      <c r="I424"/>
      <c r="J424"/>
      <c r="K424"/>
    </row>
    <row r="425" spans="1:11" s="152" customFormat="1" ht="15" x14ac:dyDescent="0.2">
      <c r="A425" s="12"/>
      <c r="B425" s="160"/>
      <c r="C425" s="165"/>
      <c r="D425" s="160"/>
      <c r="E425" s="159"/>
      <c r="F425" s="13"/>
      <c r="G425"/>
      <c r="H425"/>
      <c r="I425"/>
      <c r="J425"/>
      <c r="K425"/>
    </row>
    <row r="426" spans="1:11" s="152" customFormat="1" x14ac:dyDescent="0.2">
      <c r="A426" s="12"/>
      <c r="B426" s="159"/>
      <c r="C426" s="166"/>
      <c r="D426" s="159"/>
      <c r="E426" s="279"/>
      <c r="F426" s="13"/>
      <c r="G426"/>
      <c r="H426"/>
      <c r="I426"/>
      <c r="J426"/>
      <c r="K426"/>
    </row>
    <row r="427" spans="1:11" s="152" customFormat="1" x14ac:dyDescent="0.2">
      <c r="A427" s="12"/>
      <c r="B427" s="279"/>
      <c r="C427" s="280"/>
      <c r="D427" s="277"/>
      <c r="E427" s="279"/>
      <c r="F427" s="13"/>
      <c r="G427"/>
      <c r="H427"/>
      <c r="I427"/>
      <c r="J427"/>
      <c r="K427"/>
    </row>
    <row r="428" spans="1:11" s="152" customFormat="1" x14ac:dyDescent="0.2">
      <c r="A428" s="12"/>
      <c r="B428" s="279"/>
      <c r="C428" s="280"/>
      <c r="D428" s="277"/>
      <c r="E428" s="127"/>
      <c r="F428" s="13"/>
      <c r="G428"/>
      <c r="H428"/>
      <c r="I428"/>
      <c r="J428"/>
      <c r="K428"/>
    </row>
    <row r="429" spans="1:11" s="152" customFormat="1" x14ac:dyDescent="0.2">
      <c r="A429" s="12"/>
      <c r="B429" s="41"/>
      <c r="C429" s="17"/>
      <c r="D429" s="25"/>
      <c r="E429" s="77"/>
      <c r="F429" s="13"/>
      <c r="G429"/>
      <c r="H429"/>
      <c r="I429"/>
      <c r="J429"/>
      <c r="K429"/>
    </row>
    <row r="430" spans="1:11" s="152" customFormat="1" x14ac:dyDescent="0.2">
      <c r="A430" s="12"/>
      <c r="B430" s="43"/>
      <c r="C430" s="16"/>
      <c r="D430" s="21"/>
      <c r="E430" s="77"/>
      <c r="F430" s="13"/>
      <c r="G430"/>
      <c r="H430"/>
      <c r="I430"/>
      <c r="J430"/>
      <c r="K430"/>
    </row>
    <row r="431" spans="1:11" s="152" customFormat="1" x14ac:dyDescent="0.2">
      <c r="A431" s="12"/>
      <c r="B431" s="43"/>
      <c r="C431" s="16"/>
      <c r="D431" s="21"/>
      <c r="E431" s="77"/>
      <c r="F431" s="13"/>
      <c r="G431"/>
      <c r="H431"/>
      <c r="I431"/>
      <c r="J431"/>
      <c r="K431"/>
    </row>
    <row r="432" spans="1:11" s="152" customFormat="1" x14ac:dyDescent="0.2">
      <c r="A432" s="12"/>
      <c r="B432" s="45"/>
      <c r="C432" s="11"/>
      <c r="D432" s="21"/>
      <c r="E432" s="44"/>
      <c r="F432" s="13"/>
      <c r="G432"/>
      <c r="H432"/>
      <c r="I432"/>
      <c r="J432"/>
      <c r="K432"/>
    </row>
    <row r="433" spans="1:11" s="152" customFormat="1" x14ac:dyDescent="0.2">
      <c r="A433" s="12"/>
      <c r="B433" s="44"/>
      <c r="C433" s="44"/>
      <c r="D433" s="44"/>
      <c r="E433" s="127"/>
      <c r="F433" s="13"/>
      <c r="G433"/>
      <c r="H433"/>
      <c r="I433"/>
      <c r="J433"/>
      <c r="K433"/>
    </row>
    <row r="434" spans="1:11" s="152" customFormat="1" x14ac:dyDescent="0.2">
      <c r="A434" s="12"/>
      <c r="B434" s="41"/>
      <c r="C434" s="17"/>
      <c r="D434" s="25"/>
      <c r="E434" s="77"/>
      <c r="F434" s="13"/>
      <c r="G434"/>
      <c r="H434"/>
      <c r="I434"/>
      <c r="J434"/>
      <c r="K434"/>
    </row>
    <row r="435" spans="1:11" s="152" customFormat="1" x14ac:dyDescent="0.2">
      <c r="A435" s="62"/>
      <c r="B435" s="43"/>
      <c r="C435" s="16"/>
      <c r="D435" s="21"/>
      <c r="E435" s="77"/>
      <c r="F435" s="20"/>
      <c r="G435"/>
      <c r="H435"/>
      <c r="I435"/>
      <c r="J435"/>
      <c r="K435"/>
    </row>
    <row r="436" spans="1:11" s="152" customFormat="1" x14ac:dyDescent="0.2">
      <c r="A436" s="62"/>
      <c r="B436" s="43"/>
      <c r="C436" s="16"/>
      <c r="D436" s="21"/>
      <c r="E436" s="77"/>
      <c r="F436" s="21"/>
      <c r="G436"/>
      <c r="H436"/>
      <c r="I436"/>
      <c r="J436"/>
      <c r="K436"/>
    </row>
    <row r="437" spans="1:11" s="152" customFormat="1" x14ac:dyDescent="0.2">
      <c r="A437" s="62"/>
      <c r="B437" s="45"/>
      <c r="C437" s="11"/>
      <c r="D437" s="21"/>
      <c r="E437" s="77"/>
      <c r="F437" s="21"/>
      <c r="G437"/>
      <c r="H437"/>
      <c r="I437"/>
      <c r="J437"/>
      <c r="K437"/>
    </row>
    <row r="438" spans="1:11" s="152" customFormat="1" ht="15" x14ac:dyDescent="0.2">
      <c r="A438" s="186"/>
      <c r="B438" s="43"/>
      <c r="C438" s="16"/>
      <c r="D438" s="21"/>
      <c r="E438" s="77"/>
      <c r="F438" s="160"/>
      <c r="G438"/>
      <c r="H438"/>
      <c r="I438"/>
      <c r="J438"/>
      <c r="K438"/>
    </row>
    <row r="439" spans="1:11" s="152" customFormat="1" x14ac:dyDescent="0.2">
      <c r="A439" s="25"/>
      <c r="B439" s="43"/>
      <c r="C439" s="16"/>
      <c r="D439" s="21"/>
      <c r="E439" s="77"/>
      <c r="F439" s="159"/>
      <c r="G439"/>
      <c r="H439"/>
      <c r="I439"/>
      <c r="J439"/>
      <c r="K439"/>
    </row>
    <row r="440" spans="1:11" s="152" customFormat="1" x14ac:dyDescent="0.2">
      <c r="A440" s="277"/>
      <c r="B440" s="45"/>
      <c r="C440" s="11"/>
      <c r="D440" s="21"/>
      <c r="E440" s="44"/>
      <c r="F440" s="278"/>
      <c r="G440"/>
      <c r="H440"/>
      <c r="I440"/>
      <c r="J440"/>
      <c r="K440"/>
    </row>
    <row r="441" spans="1:11" s="152" customFormat="1" x14ac:dyDescent="0.2">
      <c r="A441" s="277"/>
      <c r="B441" s="44"/>
      <c r="C441" s="44"/>
      <c r="D441" s="44"/>
      <c r="E441" s="127"/>
      <c r="F441" s="278"/>
      <c r="G441"/>
      <c r="H441"/>
      <c r="I441"/>
      <c r="J441"/>
      <c r="K441"/>
    </row>
    <row r="442" spans="1:11" s="152" customFormat="1" x14ac:dyDescent="0.2">
      <c r="A442" s="185"/>
      <c r="B442" s="41"/>
      <c r="C442" s="17"/>
      <c r="D442" s="25"/>
      <c r="E442" s="77"/>
      <c r="F442" s="20"/>
      <c r="G442"/>
      <c r="H442"/>
      <c r="I442"/>
      <c r="J442"/>
      <c r="K442"/>
    </row>
    <row r="443" spans="1:11" s="152" customFormat="1" x14ac:dyDescent="0.2">
      <c r="A443" s="46"/>
      <c r="B443" s="43"/>
      <c r="C443" s="16"/>
      <c r="D443" s="21"/>
      <c r="E443" s="77"/>
      <c r="F443" s="14"/>
      <c r="G443"/>
      <c r="H443"/>
      <c r="I443"/>
      <c r="J443"/>
      <c r="K443"/>
    </row>
    <row r="444" spans="1:11" s="152" customFormat="1" x14ac:dyDescent="0.2">
      <c r="A444" s="46"/>
      <c r="B444" s="43"/>
      <c r="C444" s="16"/>
      <c r="D444" s="21"/>
      <c r="E444" s="77"/>
      <c r="F444" s="14"/>
      <c r="G444"/>
      <c r="H444"/>
      <c r="I444"/>
      <c r="J444"/>
      <c r="K444"/>
    </row>
    <row r="445" spans="1:11" s="152" customFormat="1" x14ac:dyDescent="0.2">
      <c r="A445" s="12"/>
      <c r="B445" s="45"/>
      <c r="C445" s="11"/>
      <c r="D445" s="21"/>
      <c r="E445" s="44"/>
      <c r="F445" s="14"/>
      <c r="G445"/>
      <c r="H445"/>
      <c r="I445"/>
      <c r="J445"/>
      <c r="K445"/>
    </row>
    <row r="446" spans="1:11" s="152" customFormat="1" x14ac:dyDescent="0.2">
      <c r="A446" s="12"/>
      <c r="B446" s="44"/>
      <c r="C446" s="44"/>
      <c r="D446" s="44"/>
      <c r="E446" s="127"/>
      <c r="F446" s="44"/>
      <c r="G446"/>
      <c r="H446"/>
      <c r="I446"/>
      <c r="J446"/>
      <c r="K446"/>
    </row>
    <row r="447" spans="1:11" s="152" customFormat="1" x14ac:dyDescent="0.2">
      <c r="A447" s="185"/>
      <c r="B447" s="41"/>
      <c r="C447" s="17"/>
      <c r="D447" s="25"/>
      <c r="E447" s="77"/>
      <c r="F447" s="20"/>
      <c r="G447"/>
      <c r="H447"/>
      <c r="I447"/>
      <c r="J447"/>
      <c r="K447"/>
    </row>
    <row r="448" spans="1:11" s="152" customFormat="1" x14ac:dyDescent="0.2">
      <c r="A448" s="46"/>
      <c r="B448" s="43"/>
      <c r="C448" s="16"/>
      <c r="D448" s="21"/>
      <c r="E448" s="77"/>
      <c r="F448" s="14"/>
      <c r="G448"/>
      <c r="H448"/>
      <c r="I448"/>
      <c r="J448"/>
      <c r="K448"/>
    </row>
    <row r="449" spans="1:11" s="152" customFormat="1" x14ac:dyDescent="0.2">
      <c r="A449" s="46"/>
      <c r="B449" s="45"/>
      <c r="C449" s="11"/>
      <c r="D449" s="21"/>
      <c r="E449" s="44"/>
      <c r="F449" s="14"/>
      <c r="G449"/>
      <c r="H449"/>
      <c r="I449"/>
      <c r="J449"/>
      <c r="K449"/>
    </row>
    <row r="450" spans="1:11" s="152" customFormat="1" x14ac:dyDescent="0.2">
      <c r="A450" s="12"/>
      <c r="B450" s="44"/>
      <c r="C450" s="44"/>
      <c r="D450" s="44"/>
      <c r="E450" s="127"/>
      <c r="F450" s="14"/>
      <c r="G450"/>
      <c r="H450"/>
      <c r="I450"/>
      <c r="J450"/>
      <c r="K450"/>
    </row>
    <row r="451" spans="1:11" s="152" customFormat="1" x14ac:dyDescent="0.2">
      <c r="A451" s="46"/>
      <c r="B451" s="41"/>
      <c r="C451" s="17"/>
      <c r="D451" s="25"/>
      <c r="E451" s="77"/>
      <c r="F451" s="14"/>
      <c r="G451"/>
      <c r="H451"/>
      <c r="I451"/>
      <c r="J451"/>
      <c r="K451"/>
    </row>
    <row r="452" spans="1:11" s="152" customFormat="1" x14ac:dyDescent="0.2">
      <c r="A452" s="46"/>
      <c r="B452" s="43"/>
      <c r="C452" s="16"/>
      <c r="D452" s="21"/>
      <c r="E452" s="77"/>
      <c r="F452" s="14"/>
      <c r="G452"/>
      <c r="H452"/>
      <c r="I452"/>
      <c r="J452"/>
      <c r="K452"/>
    </row>
    <row r="453" spans="1:11" s="152" customFormat="1" x14ac:dyDescent="0.2">
      <c r="A453" s="12"/>
      <c r="B453" s="43"/>
      <c r="C453" s="16"/>
      <c r="D453" s="21"/>
      <c r="E453" s="77"/>
      <c r="F453" s="14"/>
      <c r="G453"/>
      <c r="H453"/>
      <c r="I453"/>
      <c r="J453"/>
      <c r="K453"/>
    </row>
    <row r="454" spans="1:11" s="152" customFormat="1" x14ac:dyDescent="0.2">
      <c r="A454" s="12"/>
      <c r="B454" s="45"/>
      <c r="C454" s="11"/>
      <c r="D454" s="21"/>
      <c r="E454" s="77"/>
      <c r="F454" s="44"/>
      <c r="G454"/>
      <c r="H454"/>
      <c r="I454"/>
      <c r="J454"/>
      <c r="K454"/>
    </row>
    <row r="455" spans="1:11" s="152" customFormat="1" x14ac:dyDescent="0.2">
      <c r="A455" s="185"/>
      <c r="B455" s="43"/>
      <c r="C455" s="16"/>
      <c r="D455" s="21"/>
      <c r="E455" s="77"/>
      <c r="F455" s="20"/>
      <c r="G455"/>
      <c r="H455"/>
      <c r="I455"/>
      <c r="J455"/>
      <c r="K455"/>
    </row>
    <row r="456" spans="1:11" s="152" customFormat="1" x14ac:dyDescent="0.2">
      <c r="A456" s="46"/>
      <c r="B456" s="43"/>
      <c r="C456" s="16"/>
      <c r="D456" s="21"/>
      <c r="E456" s="77"/>
      <c r="F456" s="14"/>
      <c r="G456"/>
      <c r="H456"/>
      <c r="I456"/>
      <c r="J456"/>
      <c r="K456"/>
    </row>
    <row r="457" spans="1:11" s="152" customFormat="1" x14ac:dyDescent="0.2">
      <c r="A457" s="46"/>
      <c r="B457" s="45"/>
      <c r="C457" s="11"/>
      <c r="D457" s="21"/>
      <c r="E457" s="77"/>
      <c r="F457" s="14"/>
      <c r="G457"/>
      <c r="H457"/>
      <c r="I457"/>
      <c r="J457"/>
      <c r="K457"/>
    </row>
    <row r="458" spans="1:11" s="152" customFormat="1" x14ac:dyDescent="0.2">
      <c r="A458" s="12"/>
      <c r="B458" s="43"/>
      <c r="C458" s="16"/>
      <c r="D458" s="21"/>
      <c r="E458" s="77"/>
      <c r="F458" s="14"/>
      <c r="G458"/>
      <c r="H458"/>
      <c r="I458"/>
      <c r="J458"/>
      <c r="K458"/>
    </row>
    <row r="459" spans="1:11" s="152" customFormat="1" x14ac:dyDescent="0.2">
      <c r="A459" s="12"/>
      <c r="B459" s="43"/>
      <c r="C459" s="16"/>
      <c r="D459" s="21"/>
      <c r="E459" s="77"/>
      <c r="F459" s="44"/>
      <c r="G459"/>
      <c r="H459"/>
      <c r="I459"/>
      <c r="J459"/>
      <c r="K459"/>
    </row>
    <row r="460" spans="1:11" s="152" customFormat="1" x14ac:dyDescent="0.2">
      <c r="A460" s="185"/>
      <c r="B460" s="45"/>
      <c r="C460" s="11"/>
      <c r="D460" s="21"/>
      <c r="E460" s="44"/>
      <c r="F460" s="20"/>
      <c r="G460"/>
      <c r="H460"/>
      <c r="I460"/>
      <c r="J460"/>
      <c r="K460"/>
    </row>
    <row r="461" spans="1:11" s="152" customFormat="1" x14ac:dyDescent="0.2">
      <c r="A461" s="46"/>
      <c r="B461" s="44"/>
      <c r="C461" s="44"/>
      <c r="D461" s="44"/>
      <c r="E461" s="127"/>
      <c r="F461" s="14"/>
      <c r="G461"/>
      <c r="H461"/>
      <c r="I461"/>
      <c r="J461"/>
      <c r="K461"/>
    </row>
    <row r="462" spans="1:11" s="152" customFormat="1" x14ac:dyDescent="0.2">
      <c r="A462" s="12"/>
      <c r="B462" s="41"/>
      <c r="C462" s="17"/>
      <c r="D462" s="25"/>
      <c r="E462" s="77"/>
      <c r="F462" s="14"/>
      <c r="G462"/>
      <c r="H462"/>
      <c r="I462"/>
      <c r="J462"/>
      <c r="K462"/>
    </row>
    <row r="463" spans="1:11" s="152" customFormat="1" x14ac:dyDescent="0.2">
      <c r="A463" s="12"/>
      <c r="B463" s="43"/>
      <c r="C463" s="16"/>
      <c r="D463" s="21"/>
      <c r="E463" s="77"/>
      <c r="F463" s="44"/>
      <c r="G463"/>
      <c r="H463"/>
      <c r="I463"/>
      <c r="J463"/>
      <c r="K463"/>
    </row>
    <row r="464" spans="1:11" s="152" customFormat="1" x14ac:dyDescent="0.2">
      <c r="A464" s="185"/>
      <c r="B464" s="43"/>
      <c r="C464" s="16"/>
      <c r="D464" s="21"/>
      <c r="E464" s="77"/>
      <c r="F464" s="20"/>
      <c r="G464"/>
      <c r="H464"/>
      <c r="I464"/>
      <c r="J464"/>
      <c r="K464"/>
    </row>
    <row r="465" spans="1:11" s="152" customFormat="1" x14ac:dyDescent="0.2">
      <c r="A465" s="46"/>
      <c r="B465" s="45"/>
      <c r="C465" s="11"/>
      <c r="D465" s="21"/>
      <c r="E465" s="77"/>
      <c r="F465" s="14"/>
      <c r="G465"/>
      <c r="H465"/>
      <c r="I465"/>
      <c r="J465"/>
      <c r="K465"/>
    </row>
    <row r="466" spans="1:11" s="152" customFormat="1" x14ac:dyDescent="0.2">
      <c r="A466" s="46"/>
      <c r="B466" s="43"/>
      <c r="C466" s="16"/>
      <c r="D466" s="21"/>
      <c r="E466" s="77"/>
      <c r="F466" s="14"/>
      <c r="G466"/>
      <c r="H466"/>
      <c r="I466"/>
      <c r="J466"/>
      <c r="K466"/>
    </row>
    <row r="467" spans="1:11" s="152" customFormat="1" x14ac:dyDescent="0.2">
      <c r="A467" s="12"/>
      <c r="B467" s="43"/>
      <c r="C467" s="16"/>
      <c r="D467" s="21"/>
      <c r="E467" s="77"/>
      <c r="F467" s="14"/>
      <c r="G467"/>
      <c r="H467"/>
      <c r="I467"/>
      <c r="J467"/>
      <c r="K467"/>
    </row>
    <row r="468" spans="1:11" s="152" customFormat="1" x14ac:dyDescent="0.2">
      <c r="A468" s="46"/>
      <c r="B468" s="45"/>
      <c r="C468" s="11"/>
      <c r="D468" s="21"/>
      <c r="E468" s="77"/>
      <c r="F468" s="14"/>
      <c r="G468"/>
      <c r="H468"/>
      <c r="I468"/>
      <c r="J468"/>
      <c r="K468"/>
    </row>
    <row r="469" spans="1:11" s="152" customFormat="1" x14ac:dyDescent="0.2">
      <c r="A469" s="46"/>
      <c r="B469" s="45"/>
      <c r="C469" s="11"/>
      <c r="D469" s="21"/>
      <c r="E469" s="77"/>
      <c r="F469" s="14"/>
      <c r="G469"/>
      <c r="H469"/>
      <c r="I469"/>
      <c r="J469"/>
      <c r="K469"/>
    </row>
    <row r="470" spans="1:11" s="152" customFormat="1" x14ac:dyDescent="0.2">
      <c r="A470" s="12"/>
      <c r="B470" s="43"/>
      <c r="C470" s="16"/>
      <c r="D470" s="21"/>
      <c r="E470" s="77"/>
      <c r="F470" s="14"/>
      <c r="G470"/>
      <c r="H470"/>
      <c r="I470"/>
      <c r="J470"/>
      <c r="K470"/>
    </row>
    <row r="471" spans="1:11" s="152" customFormat="1" x14ac:dyDescent="0.2">
      <c r="A471" s="46"/>
      <c r="B471" s="45"/>
      <c r="C471" s="11"/>
      <c r="D471" s="21"/>
      <c r="E471" s="77"/>
      <c r="F471" s="14"/>
      <c r="G471"/>
      <c r="H471"/>
      <c r="I471"/>
      <c r="J471"/>
      <c r="K471"/>
    </row>
    <row r="472" spans="1:11" s="152" customFormat="1" x14ac:dyDescent="0.2">
      <c r="A472" s="46"/>
      <c r="B472" s="45"/>
      <c r="C472" s="11"/>
      <c r="D472" s="21"/>
      <c r="E472" s="44"/>
      <c r="F472" s="14"/>
      <c r="G472"/>
      <c r="H472"/>
      <c r="I472"/>
      <c r="J472"/>
      <c r="K472"/>
    </row>
    <row r="473" spans="1:11" s="152" customFormat="1" x14ac:dyDescent="0.2">
      <c r="A473" s="12"/>
      <c r="B473" s="44"/>
      <c r="C473" s="44"/>
      <c r="D473" s="44"/>
      <c r="E473" s="127"/>
      <c r="F473" s="14"/>
      <c r="G473"/>
      <c r="H473"/>
      <c r="I473"/>
      <c r="J473"/>
      <c r="K473"/>
    </row>
    <row r="474" spans="1:11" s="152" customFormat="1" x14ac:dyDescent="0.2">
      <c r="A474" s="12"/>
      <c r="B474" s="41"/>
      <c r="C474" s="17"/>
      <c r="D474" s="25"/>
      <c r="E474" s="77"/>
      <c r="F474" s="44"/>
      <c r="G474"/>
      <c r="H474"/>
      <c r="I474"/>
      <c r="J474"/>
      <c r="K474"/>
    </row>
    <row r="475" spans="1:11" s="152" customFormat="1" x14ac:dyDescent="0.2">
      <c r="A475" s="185"/>
      <c r="B475" s="43"/>
      <c r="C475" s="16"/>
      <c r="D475" s="21"/>
      <c r="E475" s="77"/>
      <c r="F475" s="20"/>
      <c r="G475"/>
      <c r="H475"/>
      <c r="I475"/>
      <c r="J475"/>
      <c r="K475"/>
    </row>
    <row r="476" spans="1:11" s="152" customFormat="1" x14ac:dyDescent="0.2">
      <c r="A476" s="46"/>
      <c r="B476" s="43"/>
      <c r="C476" s="16"/>
      <c r="D476" s="21"/>
      <c r="E476" s="77"/>
      <c r="F476" s="14"/>
      <c r="G476"/>
      <c r="H476"/>
      <c r="I476"/>
      <c r="J476"/>
      <c r="K476"/>
    </row>
    <row r="477" spans="1:11" s="152" customFormat="1" x14ac:dyDescent="0.2">
      <c r="A477" s="46"/>
      <c r="B477" s="45"/>
      <c r="C477" s="11"/>
      <c r="D477" s="21"/>
      <c r="E477" s="77"/>
      <c r="F477" s="14"/>
      <c r="G477"/>
      <c r="H477"/>
      <c r="I477"/>
      <c r="J477"/>
      <c r="K477"/>
    </row>
    <row r="478" spans="1:11" s="152" customFormat="1" x14ac:dyDescent="0.2">
      <c r="A478" s="12"/>
      <c r="B478" s="45"/>
      <c r="C478" s="11"/>
      <c r="D478" s="21"/>
      <c r="E478" s="77"/>
      <c r="F478" s="14"/>
      <c r="G478"/>
      <c r="H478"/>
      <c r="I478"/>
      <c r="J478"/>
      <c r="K478"/>
    </row>
    <row r="479" spans="1:11" s="152" customFormat="1" x14ac:dyDescent="0.2">
      <c r="A479" s="46"/>
      <c r="B479" s="43"/>
      <c r="C479" s="16"/>
      <c r="D479" s="21"/>
      <c r="E479" s="77"/>
      <c r="F479" s="14"/>
      <c r="G479"/>
      <c r="H479"/>
      <c r="I479"/>
      <c r="J479"/>
      <c r="K479"/>
    </row>
    <row r="480" spans="1:11" s="152" customFormat="1" x14ac:dyDescent="0.2">
      <c r="A480" s="46"/>
      <c r="B480" s="45"/>
      <c r="C480" s="11"/>
      <c r="D480" s="21"/>
      <c r="E480" s="77"/>
      <c r="F480" s="14"/>
      <c r="G480"/>
      <c r="H480"/>
      <c r="I480"/>
      <c r="J480"/>
      <c r="K480"/>
    </row>
    <row r="481" spans="1:11" s="152" customFormat="1" x14ac:dyDescent="0.2">
      <c r="A481" s="12"/>
      <c r="B481" s="43"/>
      <c r="C481" s="16"/>
      <c r="D481" s="21"/>
      <c r="E481" s="77"/>
      <c r="F481" s="14"/>
      <c r="G481"/>
      <c r="H481"/>
      <c r="I481"/>
      <c r="J481"/>
      <c r="K481"/>
    </row>
    <row r="482" spans="1:11" s="152" customFormat="1" x14ac:dyDescent="0.2">
      <c r="A482" s="12"/>
      <c r="B482" s="45"/>
      <c r="C482" s="11"/>
      <c r="D482" s="21"/>
      <c r="E482" s="77"/>
      <c r="F482" s="14"/>
      <c r="G482"/>
      <c r="H482"/>
      <c r="I482"/>
      <c r="J482"/>
      <c r="K482"/>
    </row>
    <row r="483" spans="1:11" s="152" customFormat="1" x14ac:dyDescent="0.2">
      <c r="A483" s="46"/>
      <c r="B483" s="43"/>
      <c r="C483" s="16"/>
      <c r="D483" s="21"/>
      <c r="E483" s="77"/>
      <c r="F483" s="14"/>
      <c r="G483"/>
      <c r="H483"/>
      <c r="I483"/>
      <c r="J483"/>
      <c r="K483"/>
    </row>
    <row r="484" spans="1:11" s="152" customFormat="1" x14ac:dyDescent="0.2">
      <c r="A484" s="12"/>
      <c r="B484" s="43"/>
      <c r="C484" s="16"/>
      <c r="D484" s="21"/>
      <c r="E484" s="77"/>
      <c r="F484" s="14"/>
      <c r="G484"/>
      <c r="H484"/>
      <c r="I484"/>
      <c r="J484"/>
      <c r="K484"/>
    </row>
    <row r="485" spans="1:11" s="152" customFormat="1" x14ac:dyDescent="0.2">
      <c r="A485" s="12"/>
      <c r="B485" s="45"/>
      <c r="C485" s="11"/>
      <c r="D485" s="21"/>
      <c r="E485" s="77"/>
      <c r="F485" s="14"/>
      <c r="G485"/>
      <c r="H485"/>
      <c r="I485"/>
      <c r="J485"/>
      <c r="K485"/>
    </row>
    <row r="486" spans="1:11" s="152" customFormat="1" x14ac:dyDescent="0.2">
      <c r="A486" s="12"/>
      <c r="B486" s="45"/>
      <c r="C486" s="11"/>
      <c r="D486" s="21"/>
      <c r="E486" s="77"/>
      <c r="F486" s="44"/>
      <c r="G486"/>
      <c r="H486"/>
      <c r="I486"/>
      <c r="J486"/>
      <c r="K486"/>
    </row>
    <row r="487" spans="1:11" s="152" customFormat="1" x14ac:dyDescent="0.2">
      <c r="A487" s="185"/>
      <c r="B487" s="45"/>
      <c r="C487" s="11"/>
      <c r="D487" s="21"/>
      <c r="E487" s="77"/>
      <c r="F487" s="20"/>
      <c r="G487"/>
      <c r="H487"/>
      <c r="I487"/>
      <c r="J487"/>
      <c r="K487"/>
    </row>
    <row r="488" spans="1:11" s="152" customFormat="1" x14ac:dyDescent="0.2">
      <c r="A488" s="46"/>
      <c r="B488" s="43"/>
      <c r="C488" s="16"/>
      <c r="D488" s="21"/>
      <c r="E488" s="77"/>
      <c r="F488" s="14"/>
      <c r="G488"/>
      <c r="H488"/>
      <c r="I488"/>
      <c r="J488"/>
      <c r="K488"/>
    </row>
    <row r="489" spans="1:11" s="152" customFormat="1" x14ac:dyDescent="0.2">
      <c r="A489" s="46"/>
      <c r="B489" s="45"/>
      <c r="C489" s="11"/>
      <c r="D489" s="21"/>
      <c r="E489" s="77"/>
      <c r="F489" s="14"/>
      <c r="G489"/>
      <c r="H489"/>
      <c r="I489"/>
      <c r="J489"/>
      <c r="K489"/>
    </row>
    <row r="490" spans="1:11" s="152" customFormat="1" x14ac:dyDescent="0.2">
      <c r="A490" s="12"/>
      <c r="B490" s="43"/>
      <c r="C490" s="16"/>
      <c r="D490" s="21"/>
      <c r="E490" s="77"/>
      <c r="F490" s="14"/>
      <c r="G490"/>
      <c r="H490"/>
      <c r="I490"/>
      <c r="J490"/>
      <c r="K490"/>
    </row>
    <row r="491" spans="1:11" s="152" customFormat="1" x14ac:dyDescent="0.2">
      <c r="A491" s="12"/>
      <c r="B491" s="45"/>
      <c r="C491" s="11"/>
      <c r="D491" s="21"/>
      <c r="E491" s="44"/>
      <c r="F491" s="14"/>
      <c r="G491"/>
      <c r="H491"/>
      <c r="I491"/>
      <c r="J491"/>
      <c r="K491"/>
    </row>
    <row r="492" spans="1:11" s="152" customFormat="1" x14ac:dyDescent="0.2">
      <c r="A492" s="46"/>
      <c r="B492" s="44"/>
      <c r="C492" s="44"/>
      <c r="D492" s="44"/>
      <c r="E492" s="127"/>
      <c r="F492" s="14"/>
      <c r="G492"/>
      <c r="H492"/>
      <c r="I492"/>
      <c r="J492"/>
      <c r="K492"/>
    </row>
    <row r="493" spans="1:11" s="152" customFormat="1" x14ac:dyDescent="0.2">
      <c r="A493" s="12"/>
      <c r="B493" s="41"/>
      <c r="C493" s="17"/>
      <c r="D493" s="25"/>
      <c r="E493" s="77"/>
      <c r="F493" s="14"/>
      <c r="G493"/>
      <c r="H493"/>
      <c r="I493"/>
      <c r="J493"/>
      <c r="K493"/>
    </row>
    <row r="494" spans="1:11" s="152" customFormat="1" x14ac:dyDescent="0.2">
      <c r="A494" s="46"/>
      <c r="B494" s="43"/>
      <c r="C494" s="16"/>
      <c r="D494" s="21"/>
      <c r="E494" s="77"/>
      <c r="F494" s="14"/>
      <c r="G494"/>
      <c r="H494"/>
      <c r="I494"/>
      <c r="J494"/>
      <c r="K494"/>
    </row>
    <row r="495" spans="1:11" s="152" customFormat="1" x14ac:dyDescent="0.2">
      <c r="A495" s="12"/>
      <c r="B495" s="43"/>
      <c r="C495" s="16"/>
      <c r="D495" s="21"/>
      <c r="E495" s="77"/>
      <c r="F495" s="14"/>
      <c r="G495"/>
      <c r="H495"/>
      <c r="I495"/>
      <c r="J495"/>
      <c r="K495"/>
    </row>
    <row r="496" spans="1:11" s="152" customFormat="1" x14ac:dyDescent="0.2">
      <c r="A496" s="46"/>
      <c r="B496" s="45"/>
      <c r="C496" s="11"/>
      <c r="D496" s="21"/>
      <c r="E496" s="77"/>
      <c r="F496" s="14"/>
      <c r="G496"/>
      <c r="H496"/>
      <c r="I496"/>
      <c r="J496"/>
      <c r="K496"/>
    </row>
    <row r="497" spans="1:11" s="152" customFormat="1" x14ac:dyDescent="0.2">
      <c r="A497" s="46"/>
      <c r="B497" s="45"/>
      <c r="C497" s="11"/>
      <c r="D497" s="21"/>
      <c r="E497" s="77"/>
      <c r="F497" s="14"/>
      <c r="G497"/>
      <c r="H497"/>
      <c r="I497"/>
      <c r="J497"/>
      <c r="K497"/>
    </row>
    <row r="498" spans="1:11" s="152" customFormat="1" x14ac:dyDescent="0.2">
      <c r="A498" s="12"/>
      <c r="B498" s="45"/>
      <c r="C498" s="11"/>
      <c r="D498" s="21"/>
      <c r="E498" s="77"/>
      <c r="F498" s="14"/>
      <c r="G498"/>
      <c r="H498"/>
      <c r="I498"/>
      <c r="J498"/>
      <c r="K498"/>
    </row>
    <row r="499" spans="1:11" s="152" customFormat="1" x14ac:dyDescent="0.2">
      <c r="A499" s="12"/>
      <c r="B499" s="43"/>
      <c r="C499" s="16"/>
      <c r="D499" s="21"/>
      <c r="E499" s="77"/>
      <c r="F499" s="14"/>
      <c r="G499"/>
      <c r="H499"/>
      <c r="I499"/>
      <c r="J499"/>
      <c r="K499"/>
    </row>
    <row r="500" spans="1:11" s="152" customFormat="1" x14ac:dyDescent="0.2">
      <c r="A500" s="12"/>
      <c r="B500" s="45"/>
      <c r="C500" s="11"/>
      <c r="D500" s="21"/>
      <c r="E500" s="77"/>
      <c r="F500" s="14"/>
      <c r="G500"/>
      <c r="H500"/>
      <c r="I500"/>
      <c r="J500"/>
      <c r="K500"/>
    </row>
    <row r="501" spans="1:11" s="152" customFormat="1" x14ac:dyDescent="0.2">
      <c r="A501" s="46"/>
      <c r="B501" s="43"/>
      <c r="C501" s="16"/>
      <c r="D501" s="21"/>
      <c r="E501" s="77"/>
      <c r="F501" s="14"/>
      <c r="G501"/>
      <c r="H501"/>
      <c r="I501"/>
      <c r="J501"/>
      <c r="K501"/>
    </row>
    <row r="502" spans="1:11" s="152" customFormat="1" x14ac:dyDescent="0.2">
      <c r="A502" s="12"/>
      <c r="B502" s="43"/>
      <c r="C502" s="16"/>
      <c r="D502" s="21"/>
      <c r="E502" s="77"/>
      <c r="F502" s="14"/>
      <c r="G502"/>
      <c r="H502"/>
      <c r="I502"/>
      <c r="J502"/>
      <c r="K502"/>
    </row>
    <row r="503" spans="1:11" s="152" customFormat="1" x14ac:dyDescent="0.2">
      <c r="A503" s="46"/>
      <c r="B503" s="45"/>
      <c r="C503" s="11"/>
      <c r="D503" s="21"/>
      <c r="E503" s="77"/>
      <c r="F503" s="14"/>
      <c r="G503"/>
      <c r="H503"/>
      <c r="I503"/>
      <c r="J503"/>
      <c r="K503"/>
    </row>
    <row r="504" spans="1:11" s="152" customFormat="1" x14ac:dyDescent="0.2">
      <c r="A504" s="12"/>
      <c r="B504" s="45"/>
      <c r="C504" s="11"/>
      <c r="D504" s="21"/>
      <c r="E504" s="77"/>
      <c r="F504" s="14"/>
      <c r="G504"/>
      <c r="H504"/>
      <c r="I504"/>
      <c r="J504"/>
      <c r="K504"/>
    </row>
    <row r="505" spans="1:11" s="152" customFormat="1" x14ac:dyDescent="0.2">
      <c r="A505" s="12"/>
      <c r="B505" s="63"/>
      <c r="C505" s="64"/>
      <c r="D505" s="21"/>
      <c r="E505" s="77"/>
      <c r="F505" s="44"/>
      <c r="G505"/>
      <c r="H505"/>
      <c r="I505"/>
      <c r="J505"/>
      <c r="K505"/>
    </row>
    <row r="506" spans="1:11" s="152" customFormat="1" x14ac:dyDescent="0.2">
      <c r="A506" s="185"/>
      <c r="B506" s="63"/>
      <c r="C506" s="64"/>
      <c r="D506" s="21"/>
      <c r="E506" s="77"/>
      <c r="F506" s="20"/>
      <c r="G506"/>
      <c r="H506"/>
      <c r="I506"/>
      <c r="J506"/>
      <c r="K506"/>
    </row>
    <row r="507" spans="1:11" s="152" customFormat="1" x14ac:dyDescent="0.2">
      <c r="A507" s="46"/>
      <c r="B507" s="63"/>
      <c r="C507" s="64"/>
      <c r="D507" s="21"/>
      <c r="E507" s="77"/>
      <c r="F507" s="14"/>
      <c r="G507"/>
      <c r="H507"/>
      <c r="I507"/>
      <c r="J507"/>
      <c r="K507"/>
    </row>
    <row r="508" spans="1:11" s="152" customFormat="1" x14ac:dyDescent="0.2">
      <c r="A508" s="46"/>
      <c r="B508" s="63"/>
      <c r="C508" s="64"/>
      <c r="D508" s="21"/>
      <c r="E508" s="77"/>
      <c r="F508" s="14"/>
      <c r="G508"/>
      <c r="H508"/>
      <c r="I508"/>
      <c r="J508"/>
      <c r="K508"/>
    </row>
    <row r="509" spans="1:11" s="152" customFormat="1" x14ac:dyDescent="0.2">
      <c r="A509" s="12"/>
      <c r="B509" s="43"/>
      <c r="C509" s="16"/>
      <c r="D509" s="21"/>
      <c r="E509" s="77"/>
      <c r="F509" s="14"/>
      <c r="G509"/>
      <c r="H509"/>
      <c r="I509"/>
      <c r="J509"/>
      <c r="K509"/>
    </row>
    <row r="510" spans="1:11" s="152" customFormat="1" x14ac:dyDescent="0.2">
      <c r="A510" s="12"/>
      <c r="B510" s="45"/>
      <c r="C510" s="11"/>
      <c r="D510" s="21"/>
      <c r="E510" s="44"/>
      <c r="F510" s="14"/>
      <c r="G510"/>
      <c r="H510"/>
      <c r="I510"/>
      <c r="J510"/>
      <c r="K510"/>
    </row>
    <row r="511" spans="1:11" s="152" customFormat="1" x14ac:dyDescent="0.2">
      <c r="A511" s="12"/>
      <c r="B511" s="44"/>
      <c r="C511" s="44"/>
      <c r="D511" s="44"/>
      <c r="E511" s="127"/>
      <c r="F511" s="14"/>
      <c r="G511"/>
      <c r="H511"/>
      <c r="I511"/>
      <c r="J511"/>
      <c r="K511"/>
    </row>
    <row r="512" spans="1:11" s="152" customFormat="1" x14ac:dyDescent="0.2">
      <c r="A512" s="46"/>
      <c r="B512" s="41"/>
      <c r="C512" s="17"/>
      <c r="D512" s="25"/>
      <c r="E512" s="77"/>
      <c r="F512" s="14"/>
      <c r="G512"/>
      <c r="H512"/>
      <c r="I512"/>
      <c r="J512"/>
      <c r="K512"/>
    </row>
    <row r="513" spans="1:11" s="152" customFormat="1" x14ac:dyDescent="0.2">
      <c r="A513" s="12"/>
      <c r="B513" s="43"/>
      <c r="C513" s="16"/>
      <c r="D513" s="21"/>
      <c r="E513" s="77"/>
      <c r="F513" s="14"/>
      <c r="G513"/>
      <c r="H513"/>
      <c r="I513"/>
      <c r="J513"/>
      <c r="K513"/>
    </row>
    <row r="514" spans="1:11" s="152" customFormat="1" x14ac:dyDescent="0.2">
      <c r="A514" s="46"/>
      <c r="B514" s="43"/>
      <c r="C514" s="16"/>
      <c r="D514" s="21"/>
      <c r="E514" s="77"/>
      <c r="F514" s="14"/>
      <c r="G514"/>
      <c r="H514"/>
      <c r="I514"/>
      <c r="J514"/>
      <c r="K514"/>
    </row>
    <row r="515" spans="1:11" s="152" customFormat="1" x14ac:dyDescent="0.2">
      <c r="A515" s="46"/>
      <c r="B515" s="45"/>
      <c r="C515" s="11"/>
      <c r="D515" s="21"/>
      <c r="E515" s="77"/>
      <c r="F515" s="14"/>
      <c r="G515"/>
      <c r="H515"/>
      <c r="I515"/>
      <c r="J515"/>
      <c r="K515"/>
    </row>
    <row r="516" spans="1:11" s="152" customFormat="1" x14ac:dyDescent="0.2">
      <c r="A516" s="12"/>
      <c r="B516" s="45"/>
      <c r="C516" s="11"/>
      <c r="D516" s="21"/>
      <c r="E516" s="77"/>
      <c r="F516" s="14"/>
      <c r="G516"/>
      <c r="H516"/>
      <c r="I516"/>
      <c r="J516"/>
      <c r="K516"/>
    </row>
    <row r="517" spans="1:11" s="152" customFormat="1" x14ac:dyDescent="0.2">
      <c r="A517" s="12"/>
      <c r="B517" s="45"/>
      <c r="C517" s="11"/>
      <c r="D517" s="21"/>
      <c r="E517" s="77"/>
      <c r="F517" s="14"/>
      <c r="G517"/>
      <c r="H517"/>
      <c r="I517"/>
      <c r="J517"/>
      <c r="K517"/>
    </row>
    <row r="518" spans="1:11" s="152" customFormat="1" x14ac:dyDescent="0.2">
      <c r="A518" s="12"/>
      <c r="B518" s="45"/>
      <c r="C518" s="11"/>
      <c r="D518" s="21"/>
      <c r="E518" s="44"/>
      <c r="F518" s="14"/>
      <c r="G518"/>
      <c r="H518"/>
      <c r="I518"/>
      <c r="J518"/>
      <c r="K518"/>
    </row>
    <row r="519" spans="1:11" s="152" customFormat="1" x14ac:dyDescent="0.2">
      <c r="A519" s="12"/>
      <c r="B519" s="44"/>
      <c r="C519" s="44"/>
      <c r="D519" s="44"/>
      <c r="E519" s="127"/>
      <c r="F519" s="14"/>
      <c r="G519"/>
      <c r="H519"/>
      <c r="I519"/>
      <c r="J519"/>
      <c r="K519"/>
    </row>
    <row r="520" spans="1:11" s="152" customFormat="1" x14ac:dyDescent="0.2">
      <c r="A520" s="12"/>
      <c r="B520" s="41"/>
      <c r="C520" s="17"/>
      <c r="D520" s="25"/>
      <c r="E520" s="77"/>
      <c r="F520" s="14"/>
      <c r="G520"/>
      <c r="H520"/>
      <c r="I520"/>
      <c r="J520"/>
      <c r="K520"/>
    </row>
    <row r="521" spans="1:11" s="152" customFormat="1" x14ac:dyDescent="0.2">
      <c r="A521" s="12"/>
      <c r="B521" s="43"/>
      <c r="C521" s="16"/>
      <c r="D521" s="21"/>
      <c r="E521" s="77"/>
      <c r="F521" s="14"/>
      <c r="G521"/>
      <c r="H521"/>
      <c r="I521"/>
      <c r="J521"/>
      <c r="K521"/>
    </row>
    <row r="522" spans="1:11" s="152" customFormat="1" x14ac:dyDescent="0.2">
      <c r="A522" s="46"/>
      <c r="B522" s="43"/>
      <c r="C522" s="16"/>
      <c r="D522" s="21"/>
      <c r="E522" s="77"/>
      <c r="F522" s="14"/>
      <c r="G522"/>
      <c r="H522"/>
      <c r="I522"/>
      <c r="J522"/>
      <c r="K522"/>
    </row>
    <row r="523" spans="1:11" s="152" customFormat="1" x14ac:dyDescent="0.2">
      <c r="A523" s="12"/>
      <c r="B523" s="45"/>
      <c r="C523" s="11"/>
      <c r="D523" s="21"/>
      <c r="E523" s="44"/>
      <c r="F523" s="14"/>
      <c r="G523"/>
      <c r="H523"/>
      <c r="I523"/>
      <c r="J523"/>
      <c r="K523"/>
    </row>
    <row r="524" spans="1:11" s="152" customFormat="1" x14ac:dyDescent="0.2">
      <c r="A524" s="12"/>
      <c r="B524" s="44"/>
      <c r="C524" s="44"/>
      <c r="D524" s="44"/>
      <c r="E524" s="127"/>
      <c r="F524" s="44"/>
      <c r="G524"/>
      <c r="H524"/>
      <c r="I524"/>
      <c r="J524"/>
      <c r="K524"/>
    </row>
    <row r="525" spans="1:11" s="152" customFormat="1" x14ac:dyDescent="0.2">
      <c r="A525" s="185"/>
      <c r="B525" s="41"/>
      <c r="C525" s="17"/>
      <c r="D525" s="25"/>
      <c r="E525" s="77"/>
      <c r="F525" s="20"/>
      <c r="G525"/>
      <c r="H525"/>
      <c r="I525"/>
      <c r="J525"/>
      <c r="K525"/>
    </row>
    <row r="526" spans="1:11" s="152" customFormat="1" x14ac:dyDescent="0.2">
      <c r="A526" s="46"/>
      <c r="B526" s="43"/>
      <c r="C526" s="16"/>
      <c r="D526" s="21"/>
      <c r="E526" s="77"/>
      <c r="F526" s="14"/>
      <c r="G526"/>
      <c r="H526"/>
      <c r="I526"/>
      <c r="J526"/>
      <c r="K526"/>
    </row>
    <row r="527" spans="1:11" s="152" customFormat="1" x14ac:dyDescent="0.2">
      <c r="A527" s="46"/>
      <c r="B527" s="43"/>
      <c r="C527" s="16"/>
      <c r="D527" s="21"/>
      <c r="E527" s="77"/>
      <c r="F527" s="14"/>
      <c r="G527"/>
      <c r="H527"/>
      <c r="I527"/>
      <c r="J527"/>
      <c r="K527"/>
    </row>
    <row r="528" spans="1:11" s="152" customFormat="1" x14ac:dyDescent="0.2">
      <c r="A528" s="12"/>
      <c r="B528" s="45"/>
      <c r="C528" s="11"/>
      <c r="D528" s="21"/>
      <c r="E528" s="77"/>
      <c r="F528" s="14"/>
      <c r="G528"/>
      <c r="H528"/>
      <c r="I528"/>
      <c r="J528"/>
      <c r="K528"/>
    </row>
    <row r="529" spans="1:11" s="152" customFormat="1" x14ac:dyDescent="0.2">
      <c r="A529" s="12"/>
      <c r="B529" s="43"/>
      <c r="C529" s="16"/>
      <c r="D529" s="21"/>
      <c r="E529" s="77"/>
      <c r="F529" s="14"/>
      <c r="G529"/>
      <c r="H529"/>
      <c r="I529"/>
      <c r="J529"/>
      <c r="K529"/>
    </row>
    <row r="530" spans="1:11" s="152" customFormat="1" x14ac:dyDescent="0.2">
      <c r="A530" s="12"/>
      <c r="B530" s="45"/>
      <c r="C530" s="11"/>
      <c r="D530" s="21"/>
      <c r="E530" s="77"/>
      <c r="F530" s="14"/>
      <c r="G530"/>
      <c r="H530"/>
      <c r="I530"/>
      <c r="J530"/>
      <c r="K530"/>
    </row>
    <row r="531" spans="1:11" s="152" customFormat="1" x14ac:dyDescent="0.2">
      <c r="A531" s="12"/>
      <c r="B531" s="43"/>
      <c r="C531" s="16"/>
      <c r="D531" s="21"/>
      <c r="E531" s="77"/>
      <c r="F531" s="14"/>
      <c r="G531"/>
      <c r="H531"/>
      <c r="I531"/>
      <c r="J531"/>
      <c r="K531"/>
    </row>
    <row r="532" spans="1:11" s="152" customFormat="1" x14ac:dyDescent="0.2">
      <c r="A532" s="12"/>
      <c r="B532" s="43"/>
      <c r="C532" s="16"/>
      <c r="D532" s="21"/>
      <c r="E532" s="77"/>
      <c r="F532" s="44"/>
      <c r="G532"/>
      <c r="H532"/>
      <c r="I532"/>
      <c r="J532"/>
      <c r="K532"/>
    </row>
    <row r="533" spans="1:11" s="152" customFormat="1" x14ac:dyDescent="0.2">
      <c r="A533" s="185"/>
      <c r="B533" s="45"/>
      <c r="C533" s="11"/>
      <c r="D533" s="21"/>
      <c r="E533" s="77"/>
      <c r="F533" s="20"/>
      <c r="G533"/>
      <c r="H533"/>
      <c r="I533"/>
      <c r="J533"/>
      <c r="K533"/>
    </row>
    <row r="534" spans="1:11" s="152" customFormat="1" x14ac:dyDescent="0.2">
      <c r="A534" s="46"/>
      <c r="B534" s="43"/>
      <c r="C534" s="16"/>
      <c r="D534" s="21"/>
      <c r="E534" s="77"/>
      <c r="F534" s="14"/>
      <c r="G534"/>
      <c r="H534"/>
      <c r="I534"/>
      <c r="J534"/>
      <c r="K534"/>
    </row>
    <row r="535" spans="1:11" s="152" customFormat="1" x14ac:dyDescent="0.2">
      <c r="A535" s="46"/>
      <c r="B535" s="43"/>
      <c r="C535" s="16"/>
      <c r="D535" s="21"/>
      <c r="E535" s="77"/>
      <c r="F535" s="14"/>
      <c r="G535"/>
      <c r="H535"/>
      <c r="I535"/>
      <c r="J535"/>
      <c r="K535"/>
    </row>
    <row r="536" spans="1:11" s="152" customFormat="1" x14ac:dyDescent="0.2">
      <c r="A536" s="12"/>
      <c r="B536" s="45"/>
      <c r="C536" s="11"/>
      <c r="D536" s="21"/>
      <c r="E536" s="77"/>
      <c r="F536" s="14"/>
      <c r="G536"/>
      <c r="H536"/>
      <c r="I536"/>
      <c r="J536"/>
      <c r="K536"/>
    </row>
    <row r="537" spans="1:11" s="152" customFormat="1" x14ac:dyDescent="0.2">
      <c r="A537" s="12"/>
      <c r="B537" s="63"/>
      <c r="C537" s="64"/>
      <c r="D537" s="65"/>
      <c r="E537" s="44"/>
      <c r="F537" s="44"/>
      <c r="G537"/>
      <c r="H537"/>
      <c r="I537"/>
      <c r="J537"/>
      <c r="K537"/>
    </row>
    <row r="538" spans="1:11" s="152" customFormat="1" x14ac:dyDescent="0.2">
      <c r="A538" s="185"/>
      <c r="B538" s="44"/>
      <c r="C538" s="44"/>
      <c r="D538" s="44"/>
      <c r="E538" s="127"/>
      <c r="F538" s="20"/>
      <c r="G538"/>
      <c r="H538"/>
      <c r="I538"/>
      <c r="J538"/>
      <c r="K538"/>
    </row>
    <row r="539" spans="1:11" s="152" customFormat="1" x14ac:dyDescent="0.2">
      <c r="A539" s="46"/>
      <c r="B539" s="41"/>
      <c r="C539" s="17"/>
      <c r="D539" s="25"/>
      <c r="E539" s="77"/>
      <c r="F539" s="14"/>
      <c r="G539"/>
      <c r="H539"/>
      <c r="I539"/>
      <c r="J539"/>
      <c r="K539"/>
    </row>
    <row r="540" spans="1:11" s="152" customFormat="1" x14ac:dyDescent="0.2">
      <c r="A540" s="46"/>
      <c r="B540" s="43"/>
      <c r="C540" s="16"/>
      <c r="D540" s="21"/>
      <c r="E540" s="77"/>
      <c r="F540" s="14"/>
      <c r="G540"/>
      <c r="H540"/>
      <c r="I540"/>
      <c r="J540"/>
      <c r="K540"/>
    </row>
    <row r="541" spans="1:11" s="152" customFormat="1" x14ac:dyDescent="0.2">
      <c r="A541" s="12"/>
      <c r="B541" s="43"/>
      <c r="C541" s="16"/>
      <c r="D541" s="21"/>
      <c r="E541" s="77"/>
      <c r="F541" s="14"/>
      <c r="G541"/>
      <c r="H541"/>
      <c r="I541"/>
      <c r="J541"/>
      <c r="K541"/>
    </row>
    <row r="542" spans="1:11" s="152" customFormat="1" x14ac:dyDescent="0.2">
      <c r="A542" s="46"/>
      <c r="B542" s="45"/>
      <c r="C542" s="11"/>
      <c r="D542" s="21"/>
      <c r="E542" s="77"/>
      <c r="F542" s="14"/>
      <c r="G542"/>
      <c r="H542"/>
      <c r="I542"/>
      <c r="J542"/>
      <c r="K542"/>
    </row>
    <row r="543" spans="1:11" s="152" customFormat="1" x14ac:dyDescent="0.2">
      <c r="A543" s="12"/>
      <c r="B543" s="45"/>
      <c r="C543" s="11"/>
      <c r="D543" s="21"/>
      <c r="E543" s="77"/>
      <c r="F543" s="14"/>
      <c r="G543"/>
      <c r="H543"/>
      <c r="I543"/>
      <c r="J543"/>
      <c r="K543"/>
    </row>
    <row r="544" spans="1:11" s="152" customFormat="1" x14ac:dyDescent="0.2">
      <c r="A544" s="46"/>
      <c r="B544" s="45"/>
      <c r="C544" s="11"/>
      <c r="D544" s="21"/>
      <c r="E544" s="77"/>
      <c r="F544" s="14"/>
      <c r="G544"/>
      <c r="H544"/>
      <c r="I544"/>
      <c r="J544"/>
      <c r="K544"/>
    </row>
    <row r="545" spans="1:11" s="152" customFormat="1" x14ac:dyDescent="0.2">
      <c r="A545" s="46"/>
      <c r="B545" s="43"/>
      <c r="C545" s="16"/>
      <c r="D545" s="21"/>
      <c r="E545" s="77"/>
      <c r="F545" s="14"/>
      <c r="G545"/>
      <c r="H545"/>
      <c r="I545"/>
      <c r="J545"/>
      <c r="K545"/>
    </row>
    <row r="546" spans="1:11" s="152" customFormat="1" x14ac:dyDescent="0.2">
      <c r="A546" s="12"/>
      <c r="B546" s="43"/>
      <c r="C546" s="16"/>
      <c r="D546" s="21"/>
      <c r="E546" s="77"/>
      <c r="F546" s="14"/>
      <c r="G546"/>
      <c r="H546"/>
      <c r="I546"/>
      <c r="J546"/>
      <c r="K546"/>
    </row>
    <row r="547" spans="1:11" s="152" customFormat="1" x14ac:dyDescent="0.2">
      <c r="A547" s="46"/>
      <c r="B547" s="45"/>
      <c r="C547" s="11"/>
      <c r="D547" s="21"/>
      <c r="E547" s="77"/>
      <c r="F547" s="14"/>
      <c r="G547"/>
      <c r="H547"/>
      <c r="I547"/>
      <c r="J547"/>
      <c r="K547"/>
    </row>
    <row r="548" spans="1:11" s="152" customFormat="1" x14ac:dyDescent="0.2">
      <c r="A548" s="46"/>
      <c r="B548" s="45"/>
      <c r="C548" s="11"/>
      <c r="D548" s="21"/>
      <c r="E548" s="44"/>
      <c r="F548" s="14"/>
      <c r="G548"/>
      <c r="H548"/>
      <c r="I548"/>
      <c r="J548"/>
      <c r="K548"/>
    </row>
    <row r="549" spans="1:11" s="152" customFormat="1" x14ac:dyDescent="0.2">
      <c r="A549" s="12"/>
      <c r="B549" s="44"/>
      <c r="C549" s="44"/>
      <c r="D549" s="44"/>
      <c r="E549" s="127"/>
      <c r="F549" s="14"/>
      <c r="G549"/>
      <c r="H549"/>
      <c r="I549"/>
      <c r="J549"/>
      <c r="K549"/>
    </row>
    <row r="550" spans="1:11" s="152" customFormat="1" x14ac:dyDescent="0.2">
      <c r="A550" s="12"/>
      <c r="B550" s="41"/>
      <c r="C550" s="17"/>
      <c r="D550" s="25"/>
      <c r="E550" s="77"/>
      <c r="F550" s="14"/>
      <c r="G550"/>
      <c r="H550"/>
      <c r="I550"/>
      <c r="J550"/>
      <c r="K550"/>
    </row>
    <row r="551" spans="1:11" s="152" customFormat="1" x14ac:dyDescent="0.2">
      <c r="A551" s="12"/>
      <c r="B551" s="43"/>
      <c r="C551" s="16"/>
      <c r="D551" s="21"/>
      <c r="E551" s="77"/>
      <c r="F551" s="44"/>
      <c r="G551"/>
      <c r="H551"/>
      <c r="I551"/>
      <c r="J551"/>
      <c r="K551"/>
    </row>
    <row r="552" spans="1:11" s="152" customFormat="1" x14ac:dyDescent="0.2">
      <c r="A552" s="185"/>
      <c r="B552" s="43"/>
      <c r="C552" s="16"/>
      <c r="D552" s="21"/>
      <c r="E552" s="77"/>
      <c r="F552" s="20"/>
      <c r="G552"/>
      <c r="H552"/>
      <c r="I552"/>
      <c r="J552"/>
      <c r="K552"/>
    </row>
    <row r="553" spans="1:11" s="152" customFormat="1" x14ac:dyDescent="0.2">
      <c r="A553" s="46"/>
      <c r="B553" s="45"/>
      <c r="C553" s="11"/>
      <c r="D553" s="21"/>
      <c r="E553" s="77"/>
      <c r="F553" s="14"/>
      <c r="G553"/>
      <c r="H553"/>
      <c r="I553"/>
      <c r="J553"/>
      <c r="K553"/>
    </row>
    <row r="554" spans="1:11" s="152" customFormat="1" x14ac:dyDescent="0.2">
      <c r="A554" s="46"/>
      <c r="B554" s="43"/>
      <c r="C554" s="16"/>
      <c r="D554" s="21"/>
      <c r="E554" s="77"/>
      <c r="F554" s="14"/>
      <c r="G554"/>
      <c r="H554"/>
      <c r="I554"/>
      <c r="J554"/>
      <c r="K554"/>
    </row>
    <row r="555" spans="1:11" s="152" customFormat="1" x14ac:dyDescent="0.2">
      <c r="A555" s="12"/>
      <c r="B555" s="43"/>
      <c r="C555" s="16"/>
      <c r="D555" s="21"/>
      <c r="E555" s="77"/>
      <c r="F555" s="14"/>
      <c r="G555"/>
      <c r="H555"/>
      <c r="I555"/>
      <c r="J555"/>
      <c r="K555"/>
    </row>
    <row r="556" spans="1:11" s="152" customFormat="1" x14ac:dyDescent="0.2">
      <c r="A556" s="12"/>
      <c r="B556" s="45"/>
      <c r="C556" s="11"/>
      <c r="D556" s="21"/>
      <c r="E556" s="77"/>
      <c r="F556" s="14"/>
      <c r="G556"/>
      <c r="H556"/>
      <c r="I556"/>
      <c r="J556"/>
      <c r="K556"/>
    </row>
    <row r="557" spans="1:11" s="152" customFormat="1" x14ac:dyDescent="0.2">
      <c r="A557" s="12"/>
      <c r="B557" s="43"/>
      <c r="C557" s="16"/>
      <c r="D557" s="21"/>
      <c r="E557" s="77"/>
      <c r="F557" s="14"/>
      <c r="G557"/>
      <c r="H557"/>
      <c r="I557"/>
      <c r="J557"/>
      <c r="K557"/>
    </row>
    <row r="558" spans="1:11" s="152" customFormat="1" x14ac:dyDescent="0.2">
      <c r="A558" s="46"/>
      <c r="B558" s="43"/>
      <c r="C558" s="16"/>
      <c r="D558" s="21"/>
      <c r="E558" s="77"/>
      <c r="F558" s="14"/>
      <c r="G558"/>
      <c r="H558"/>
      <c r="I558"/>
      <c r="J558"/>
      <c r="K558"/>
    </row>
    <row r="559" spans="1:11" s="152" customFormat="1" x14ac:dyDescent="0.2">
      <c r="A559" s="46"/>
      <c r="B559" s="45"/>
      <c r="C559" s="11"/>
      <c r="D559" s="21"/>
      <c r="E559" s="77"/>
      <c r="F559" s="14"/>
      <c r="G559"/>
      <c r="H559"/>
      <c r="I559"/>
      <c r="J559"/>
      <c r="K559"/>
    </row>
    <row r="560" spans="1:11" s="152" customFormat="1" x14ac:dyDescent="0.2">
      <c r="A560" s="12"/>
      <c r="B560" s="43"/>
      <c r="C560" s="16"/>
      <c r="D560" s="21"/>
      <c r="E560" s="77"/>
      <c r="F560" s="14"/>
      <c r="G560"/>
      <c r="H560"/>
      <c r="I560"/>
      <c r="J560"/>
      <c r="K560"/>
    </row>
    <row r="561" spans="1:11" s="152" customFormat="1" x14ac:dyDescent="0.2">
      <c r="A561" s="12"/>
      <c r="B561" s="43"/>
      <c r="C561" s="16"/>
      <c r="D561" s="21"/>
      <c r="E561" s="77"/>
      <c r="F561" s="14"/>
      <c r="G561"/>
      <c r="H561"/>
      <c r="I561"/>
      <c r="J561"/>
      <c r="K561"/>
    </row>
    <row r="562" spans="1:11" s="152" customFormat="1" x14ac:dyDescent="0.2">
      <c r="A562" s="12"/>
      <c r="B562" s="45"/>
      <c r="C562" s="11"/>
      <c r="D562" s="21"/>
      <c r="E562" s="77"/>
      <c r="F562" s="44"/>
      <c r="G562"/>
      <c r="H562"/>
      <c r="I562"/>
      <c r="J562"/>
      <c r="K562"/>
    </row>
    <row r="563" spans="1:11" s="152" customFormat="1" x14ac:dyDescent="0.2">
      <c r="A563" s="185"/>
      <c r="B563" s="45"/>
      <c r="C563" s="11"/>
      <c r="D563" s="21"/>
      <c r="E563" s="77"/>
      <c r="F563" s="20"/>
      <c r="G563"/>
      <c r="H563"/>
      <c r="I563"/>
      <c r="J563"/>
      <c r="K563"/>
    </row>
    <row r="564" spans="1:11" s="152" customFormat="1" x14ac:dyDescent="0.2">
      <c r="A564" s="46"/>
      <c r="B564" s="45"/>
      <c r="C564" s="11"/>
      <c r="D564" s="21"/>
      <c r="E564" s="77"/>
      <c r="F564" s="14"/>
      <c r="G564"/>
      <c r="H564"/>
      <c r="I564"/>
      <c r="J564"/>
      <c r="K564"/>
    </row>
    <row r="565" spans="1:11" s="152" customFormat="1" x14ac:dyDescent="0.2">
      <c r="A565" s="46"/>
      <c r="B565" s="43"/>
      <c r="C565" s="16"/>
      <c r="D565" s="21"/>
      <c r="E565" s="77"/>
      <c r="F565" s="14"/>
      <c r="G565"/>
      <c r="H565"/>
      <c r="I565"/>
      <c r="J565"/>
      <c r="K565"/>
    </row>
    <row r="566" spans="1:11" s="152" customFormat="1" x14ac:dyDescent="0.2">
      <c r="A566" s="12"/>
      <c r="B566" s="45"/>
      <c r="C566" s="11"/>
      <c r="D566" s="21"/>
      <c r="E566" s="77"/>
      <c r="F566" s="14"/>
      <c r="G566"/>
      <c r="H566"/>
      <c r="I566"/>
      <c r="J566"/>
      <c r="K566"/>
    </row>
    <row r="567" spans="1:11" s="152" customFormat="1" x14ac:dyDescent="0.2">
      <c r="A567" s="46"/>
      <c r="B567" s="45"/>
      <c r="C567" s="11"/>
      <c r="D567" s="21"/>
      <c r="E567" s="44"/>
      <c r="F567" s="14"/>
      <c r="G567"/>
      <c r="H567"/>
      <c r="I567"/>
      <c r="J567"/>
      <c r="K567"/>
    </row>
    <row r="568" spans="1:11" s="152" customFormat="1" x14ac:dyDescent="0.2">
      <c r="A568" s="46"/>
      <c r="B568" s="44"/>
      <c r="C568" s="44"/>
      <c r="D568" s="44"/>
      <c r="E568" s="127"/>
      <c r="F568" s="14"/>
      <c r="G568"/>
      <c r="H568"/>
      <c r="I568"/>
      <c r="J568"/>
      <c r="K568"/>
    </row>
    <row r="569" spans="1:11" s="152" customFormat="1" x14ac:dyDescent="0.2">
      <c r="A569" s="12"/>
      <c r="B569" s="41"/>
      <c r="C569" s="17"/>
      <c r="D569" s="25"/>
      <c r="E569" s="77"/>
      <c r="F569" s="14"/>
      <c r="G569"/>
      <c r="H569"/>
      <c r="I569"/>
      <c r="J569"/>
      <c r="K569"/>
    </row>
    <row r="570" spans="1:11" s="152" customFormat="1" x14ac:dyDescent="0.2">
      <c r="A570" s="46"/>
      <c r="B570" s="43"/>
      <c r="C570" s="16"/>
      <c r="D570" s="21"/>
      <c r="E570" s="77"/>
      <c r="F570" s="14"/>
      <c r="G570"/>
      <c r="H570"/>
      <c r="I570"/>
      <c r="J570"/>
      <c r="K570"/>
    </row>
    <row r="571" spans="1:11" s="152" customFormat="1" x14ac:dyDescent="0.2">
      <c r="A571" s="46"/>
      <c r="B571" s="43"/>
      <c r="C571" s="16"/>
      <c r="D571" s="21"/>
      <c r="E571" s="77"/>
      <c r="F571" s="14"/>
      <c r="G571"/>
      <c r="H571"/>
      <c r="I571"/>
      <c r="J571"/>
      <c r="K571"/>
    </row>
    <row r="572" spans="1:11" s="152" customFormat="1" x14ac:dyDescent="0.2">
      <c r="A572" s="12"/>
      <c r="B572" s="45"/>
      <c r="C572" s="11"/>
      <c r="D572" s="21"/>
      <c r="E572" s="77"/>
      <c r="F572" s="14"/>
      <c r="G572"/>
      <c r="H572"/>
      <c r="I572"/>
      <c r="J572"/>
      <c r="K572"/>
    </row>
    <row r="573" spans="1:11" s="152" customFormat="1" x14ac:dyDescent="0.2">
      <c r="A573" s="46"/>
      <c r="B573" s="45"/>
      <c r="C573" s="11"/>
      <c r="D573" s="21"/>
      <c r="E573" s="77"/>
      <c r="F573" s="14"/>
      <c r="G573"/>
      <c r="H573"/>
      <c r="I573"/>
      <c r="J573"/>
      <c r="K573"/>
    </row>
    <row r="574" spans="1:11" s="152" customFormat="1" x14ac:dyDescent="0.2">
      <c r="A574" s="46"/>
      <c r="B574" s="43"/>
      <c r="C574" s="16"/>
      <c r="D574" s="21"/>
      <c r="E574" s="77"/>
      <c r="F574" s="14"/>
      <c r="G574"/>
      <c r="H574"/>
      <c r="I574"/>
      <c r="J574"/>
      <c r="K574"/>
    </row>
    <row r="575" spans="1:11" s="152" customFormat="1" x14ac:dyDescent="0.2">
      <c r="A575" s="12"/>
      <c r="B575" s="43"/>
      <c r="C575" s="16"/>
      <c r="D575" s="21"/>
      <c r="E575" s="77"/>
      <c r="F575" s="14"/>
      <c r="G575"/>
      <c r="H575"/>
      <c r="I575"/>
      <c r="J575"/>
      <c r="K575"/>
    </row>
    <row r="576" spans="1:11" s="152" customFormat="1" x14ac:dyDescent="0.2">
      <c r="A576" s="12"/>
      <c r="B576" s="45"/>
      <c r="C576" s="11"/>
      <c r="D576" s="21"/>
      <c r="E576" s="129"/>
      <c r="F576" s="14"/>
      <c r="G576"/>
      <c r="H576"/>
      <c r="I576"/>
      <c r="J576"/>
      <c r="K576"/>
    </row>
    <row r="577" spans="1:11" s="152" customFormat="1" x14ac:dyDescent="0.2">
      <c r="A577" s="12"/>
      <c r="B577" s="43"/>
      <c r="C577" s="16"/>
      <c r="D577" s="46"/>
      <c r="E577" s="77"/>
      <c r="F577" s="14"/>
      <c r="G577"/>
      <c r="H577"/>
      <c r="I577"/>
      <c r="J577"/>
      <c r="K577"/>
    </row>
    <row r="578" spans="1:11" s="152" customFormat="1" x14ac:dyDescent="0.2">
      <c r="A578" s="46"/>
      <c r="B578" s="45"/>
      <c r="C578" s="11"/>
      <c r="D578" s="21"/>
      <c r="E578" s="77"/>
      <c r="F578" s="14"/>
      <c r="G578"/>
      <c r="H578"/>
      <c r="I578"/>
      <c r="J578"/>
      <c r="K578"/>
    </row>
    <row r="579" spans="1:11" s="152" customFormat="1" x14ac:dyDescent="0.2">
      <c r="A579" s="12"/>
      <c r="B579" s="45"/>
      <c r="C579" s="11"/>
      <c r="D579" s="21"/>
      <c r="E579" s="77"/>
      <c r="F579" s="14"/>
      <c r="G579"/>
      <c r="H579"/>
      <c r="I579"/>
      <c r="J579"/>
      <c r="K579"/>
    </row>
    <row r="580" spans="1:11" s="152" customFormat="1" x14ac:dyDescent="0.2">
      <c r="A580" s="12"/>
      <c r="B580" s="43"/>
      <c r="C580" s="16"/>
      <c r="D580" s="21"/>
      <c r="E580" s="129"/>
      <c r="F580" s="14"/>
      <c r="G580"/>
      <c r="H580"/>
      <c r="I580"/>
      <c r="J580"/>
      <c r="K580"/>
    </row>
    <row r="581" spans="1:11" s="152" customFormat="1" x14ac:dyDescent="0.2">
      <c r="A581" s="12"/>
      <c r="B581" s="43"/>
      <c r="C581" s="16"/>
      <c r="D581" s="46"/>
      <c r="E581" s="77"/>
      <c r="F581" s="44"/>
      <c r="G581"/>
      <c r="H581"/>
      <c r="I581"/>
      <c r="J581"/>
      <c r="K581"/>
    </row>
    <row r="582" spans="1:11" s="152" customFormat="1" x14ac:dyDescent="0.2">
      <c r="A582" s="185"/>
      <c r="B582" s="45"/>
      <c r="C582" s="11"/>
      <c r="D582" s="21"/>
      <c r="E582" s="77"/>
      <c r="F582" s="20"/>
      <c r="G582"/>
      <c r="H582"/>
      <c r="I582"/>
      <c r="J582"/>
      <c r="K582"/>
    </row>
    <row r="583" spans="1:11" s="152" customFormat="1" x14ac:dyDescent="0.2">
      <c r="A583" s="46"/>
      <c r="B583" s="45"/>
      <c r="C583" s="11"/>
      <c r="D583" s="21"/>
      <c r="E583" s="77"/>
      <c r="F583" s="14"/>
      <c r="G583"/>
      <c r="H583"/>
      <c r="I583"/>
      <c r="J583"/>
      <c r="K583"/>
    </row>
    <row r="584" spans="1:11" s="152" customFormat="1" x14ac:dyDescent="0.2">
      <c r="A584" s="46"/>
      <c r="B584" s="45"/>
      <c r="C584" s="11"/>
      <c r="D584" s="21"/>
      <c r="E584" s="129"/>
      <c r="F584" s="14"/>
      <c r="G584"/>
      <c r="H584"/>
      <c r="I584"/>
      <c r="J584"/>
      <c r="K584"/>
    </row>
    <row r="585" spans="1:11" s="152" customFormat="1" x14ac:dyDescent="0.2">
      <c r="A585" s="12"/>
      <c r="B585" s="43"/>
      <c r="C585" s="16"/>
      <c r="D585" s="46"/>
      <c r="E585" s="77"/>
      <c r="F585" s="14"/>
      <c r="G585"/>
      <c r="H585"/>
      <c r="I585"/>
      <c r="J585"/>
      <c r="K585"/>
    </row>
    <row r="586" spans="1:11" s="152" customFormat="1" x14ac:dyDescent="0.2">
      <c r="A586" s="12"/>
      <c r="B586" s="45"/>
      <c r="C586" s="11"/>
      <c r="D586" s="21"/>
      <c r="E586" s="77"/>
      <c r="F586" s="14"/>
      <c r="G586"/>
      <c r="H586"/>
      <c r="I586"/>
      <c r="J586"/>
      <c r="K586"/>
    </row>
    <row r="587" spans="1:11" s="152" customFormat="1" x14ac:dyDescent="0.2">
      <c r="A587" s="46"/>
      <c r="B587" s="45"/>
      <c r="C587" s="11"/>
      <c r="D587" s="21"/>
      <c r="E587" s="77"/>
      <c r="F587" s="14"/>
      <c r="G587"/>
      <c r="H587"/>
      <c r="I587"/>
      <c r="J587"/>
      <c r="K587"/>
    </row>
    <row r="588" spans="1:11" s="152" customFormat="1" x14ac:dyDescent="0.2">
      <c r="A588" s="46"/>
      <c r="B588" s="45"/>
      <c r="C588" s="11"/>
      <c r="D588" s="21"/>
      <c r="E588" s="77"/>
      <c r="F588" s="14"/>
      <c r="G588"/>
      <c r="H588"/>
      <c r="I588"/>
      <c r="J588"/>
      <c r="K588"/>
    </row>
    <row r="589" spans="1:11" s="152" customFormat="1" x14ac:dyDescent="0.2">
      <c r="A589" s="12"/>
      <c r="B589" s="45"/>
      <c r="C589" s="11"/>
      <c r="D589" s="21"/>
      <c r="E589" s="77"/>
      <c r="F589" s="14"/>
      <c r="G589"/>
      <c r="H589"/>
      <c r="I589"/>
      <c r="J589"/>
      <c r="K589"/>
    </row>
    <row r="590" spans="1:11" s="152" customFormat="1" x14ac:dyDescent="0.2">
      <c r="A590" s="46"/>
      <c r="B590" s="45"/>
      <c r="C590" s="11"/>
      <c r="D590" s="21"/>
      <c r="E590" s="77"/>
      <c r="F590" s="46"/>
      <c r="G590"/>
      <c r="H590"/>
      <c r="I590"/>
      <c r="J590"/>
      <c r="K590"/>
    </row>
    <row r="591" spans="1:11" s="152" customFormat="1" x14ac:dyDescent="0.2">
      <c r="A591" s="12"/>
      <c r="B591" s="43"/>
      <c r="C591" s="16"/>
      <c r="D591" s="21"/>
      <c r="E591" s="129"/>
      <c r="F591" s="14"/>
      <c r="G591"/>
      <c r="H591"/>
      <c r="I591"/>
      <c r="J591"/>
      <c r="K591"/>
    </row>
    <row r="592" spans="1:11" s="152" customFormat="1" x14ac:dyDescent="0.2">
      <c r="A592" s="12"/>
      <c r="B592" s="43"/>
      <c r="C592" s="16"/>
      <c r="D592" s="46"/>
      <c r="E592" s="77"/>
      <c r="F592" s="14"/>
      <c r="G592"/>
      <c r="H592"/>
      <c r="I592"/>
      <c r="J592"/>
      <c r="K592"/>
    </row>
    <row r="593" spans="1:11" s="152" customFormat="1" x14ac:dyDescent="0.2">
      <c r="A593" s="46"/>
      <c r="B593" s="45"/>
      <c r="C593" s="11"/>
      <c r="D593" s="21"/>
      <c r="E593" s="77"/>
      <c r="F593" s="14"/>
      <c r="G593"/>
      <c r="H593"/>
      <c r="I593"/>
      <c r="J593"/>
      <c r="K593"/>
    </row>
    <row r="594" spans="1:11" s="152" customFormat="1" x14ac:dyDescent="0.2">
      <c r="A594" s="46"/>
      <c r="B594" s="43"/>
      <c r="C594" s="16"/>
      <c r="D594" s="21"/>
      <c r="E594" s="129"/>
      <c r="F594" s="46"/>
      <c r="G594"/>
      <c r="H594"/>
      <c r="I594"/>
      <c r="J594"/>
      <c r="K594"/>
    </row>
    <row r="595" spans="1:11" s="152" customFormat="1" x14ac:dyDescent="0.2">
      <c r="A595" s="12"/>
      <c r="B595" s="43"/>
      <c r="C595" s="16"/>
      <c r="D595" s="46"/>
      <c r="E595" s="77"/>
      <c r="F595" s="14"/>
      <c r="G595"/>
      <c r="H595"/>
      <c r="I595"/>
      <c r="J595"/>
      <c r="K595"/>
    </row>
    <row r="596" spans="1:11" s="152" customFormat="1" x14ac:dyDescent="0.2">
      <c r="A596" s="12"/>
      <c r="B596" s="45"/>
      <c r="C596" s="11"/>
      <c r="D596" s="21"/>
      <c r="E596" s="129"/>
      <c r="F596" s="14"/>
      <c r="G596"/>
      <c r="H596"/>
      <c r="I596"/>
      <c r="J596"/>
      <c r="K596"/>
    </row>
    <row r="597" spans="1:11" s="152" customFormat="1" x14ac:dyDescent="0.2">
      <c r="A597" s="12"/>
      <c r="B597" s="43"/>
      <c r="C597" s="16"/>
      <c r="D597" s="46"/>
      <c r="E597" s="77"/>
      <c r="F597" s="14"/>
      <c r="G597"/>
      <c r="H597"/>
      <c r="I597"/>
      <c r="J597"/>
      <c r="K597"/>
    </row>
    <row r="598" spans="1:11" s="152" customFormat="1" x14ac:dyDescent="0.2">
      <c r="A598" s="46"/>
      <c r="B598" s="45"/>
      <c r="C598" s="11"/>
      <c r="D598" s="21"/>
      <c r="E598" s="77"/>
      <c r="F598" s="46"/>
      <c r="G598"/>
      <c r="H598"/>
      <c r="I598"/>
      <c r="J598"/>
      <c r="K598"/>
    </row>
    <row r="599" spans="1:11" s="152" customFormat="1" x14ac:dyDescent="0.2">
      <c r="A599" s="12"/>
      <c r="B599" s="63"/>
      <c r="C599" s="64"/>
      <c r="D599" s="21"/>
      <c r="E599" s="77"/>
      <c r="F599" s="14"/>
      <c r="G599"/>
      <c r="H599"/>
      <c r="I599"/>
      <c r="J599"/>
      <c r="K599"/>
    </row>
    <row r="600" spans="1:11" s="152" customFormat="1" x14ac:dyDescent="0.2">
      <c r="A600" s="12"/>
      <c r="B600" s="43"/>
      <c r="C600" s="16"/>
      <c r="D600" s="21"/>
      <c r="E600" s="129"/>
      <c r="F600" s="14"/>
      <c r="G600"/>
      <c r="H600"/>
      <c r="I600"/>
      <c r="J600"/>
      <c r="K600"/>
    </row>
    <row r="601" spans="1:11" s="152" customFormat="1" x14ac:dyDescent="0.2">
      <c r="A601" s="12"/>
      <c r="B601" s="66"/>
      <c r="C601" s="67"/>
      <c r="D601" s="46"/>
      <c r="E601" s="77"/>
      <c r="F601" s="14"/>
      <c r="G601"/>
      <c r="H601"/>
      <c r="I601"/>
      <c r="J601"/>
      <c r="K601"/>
    </row>
    <row r="602" spans="1:11" s="152" customFormat="1" x14ac:dyDescent="0.2">
      <c r="A602" s="12"/>
      <c r="B602" s="63"/>
      <c r="C602" s="64"/>
      <c r="D602" s="21"/>
      <c r="E602" s="77"/>
      <c r="F602" s="14"/>
      <c r="G602"/>
      <c r="H602"/>
      <c r="I602"/>
      <c r="J602"/>
      <c r="K602"/>
    </row>
    <row r="603" spans="1:11" s="152" customFormat="1" x14ac:dyDescent="0.2">
      <c r="A603" s="12"/>
      <c r="B603" s="43"/>
      <c r="C603" s="16"/>
      <c r="D603" s="21"/>
      <c r="E603" s="129"/>
      <c r="F603" s="14"/>
      <c r="G603"/>
      <c r="H603"/>
      <c r="I603"/>
      <c r="J603"/>
      <c r="K603"/>
    </row>
    <row r="604" spans="1:11" s="152" customFormat="1" x14ac:dyDescent="0.2">
      <c r="A604" s="46"/>
      <c r="B604" s="43"/>
      <c r="C604" s="16"/>
      <c r="D604" s="46"/>
      <c r="E604" s="77"/>
      <c r="F604" s="14"/>
      <c r="G604"/>
      <c r="H604"/>
      <c r="I604"/>
      <c r="J604"/>
      <c r="K604"/>
    </row>
    <row r="605" spans="1:11" s="152" customFormat="1" x14ac:dyDescent="0.2">
      <c r="A605" s="46"/>
      <c r="B605" s="45"/>
      <c r="C605" s="11"/>
      <c r="D605" s="21"/>
      <c r="E605" s="77"/>
      <c r="F605" s="46"/>
      <c r="G605"/>
      <c r="H605"/>
      <c r="I605"/>
      <c r="J605"/>
      <c r="K605"/>
    </row>
    <row r="606" spans="1:11" s="152" customFormat="1" x14ac:dyDescent="0.2">
      <c r="A606" s="12"/>
      <c r="B606" s="45"/>
      <c r="C606" s="11"/>
      <c r="D606" s="21"/>
      <c r="E606" s="44"/>
      <c r="F606" s="14"/>
      <c r="G606"/>
      <c r="H606"/>
      <c r="I606"/>
      <c r="J606"/>
      <c r="K606"/>
    </row>
    <row r="607" spans="1:11" s="152" customFormat="1" x14ac:dyDescent="0.2">
      <c r="A607" s="46"/>
      <c r="B607" s="44"/>
      <c r="C607" s="44"/>
      <c r="D607" s="44"/>
      <c r="E607" s="127"/>
      <c r="F607" s="14"/>
      <c r="G607"/>
      <c r="H607"/>
      <c r="I607"/>
      <c r="J607"/>
      <c r="K607"/>
    </row>
    <row r="608" spans="1:11" s="152" customFormat="1" x14ac:dyDescent="0.2">
      <c r="A608" s="46"/>
      <c r="B608" s="41"/>
      <c r="C608" s="17"/>
      <c r="D608" s="25"/>
      <c r="E608" s="77"/>
      <c r="F608" s="46"/>
      <c r="G608"/>
      <c r="H608"/>
      <c r="I608"/>
      <c r="J608"/>
      <c r="K608"/>
    </row>
    <row r="609" spans="1:11" s="152" customFormat="1" x14ac:dyDescent="0.2">
      <c r="A609" s="12"/>
      <c r="B609" s="43"/>
      <c r="C609" s="16"/>
      <c r="D609" s="21"/>
      <c r="E609" s="129"/>
      <c r="F609" s="14"/>
      <c r="G609"/>
      <c r="H609"/>
      <c r="I609"/>
      <c r="J609"/>
      <c r="K609"/>
    </row>
    <row r="610" spans="1:11" s="152" customFormat="1" x14ac:dyDescent="0.2">
      <c r="A610" s="46"/>
      <c r="B610" s="43"/>
      <c r="C610" s="16"/>
      <c r="D610" s="46"/>
      <c r="E610" s="77"/>
      <c r="F610" s="46"/>
      <c r="G610"/>
      <c r="H610"/>
      <c r="I610"/>
      <c r="J610"/>
      <c r="K610"/>
    </row>
    <row r="611" spans="1:11" s="152" customFormat="1" x14ac:dyDescent="0.2">
      <c r="A611" s="12"/>
      <c r="B611" s="45"/>
      <c r="C611" s="11"/>
      <c r="D611" s="21"/>
      <c r="E611" s="129"/>
      <c r="F611" s="14"/>
      <c r="G611"/>
      <c r="H611"/>
      <c r="I611"/>
      <c r="J611"/>
      <c r="K611"/>
    </row>
    <row r="612" spans="1:11" s="152" customFormat="1" x14ac:dyDescent="0.2">
      <c r="A612" s="12"/>
      <c r="B612" s="43"/>
      <c r="C612" s="16"/>
      <c r="D612" s="46"/>
      <c r="E612" s="77"/>
      <c r="F612" s="14"/>
      <c r="G612"/>
      <c r="H612"/>
      <c r="I612"/>
      <c r="J612"/>
      <c r="K612"/>
    </row>
    <row r="613" spans="1:11" s="152" customFormat="1" x14ac:dyDescent="0.2">
      <c r="A613" s="46"/>
      <c r="B613" s="45"/>
      <c r="C613" s="11"/>
      <c r="D613" s="21"/>
      <c r="E613" s="129"/>
      <c r="F613" s="14"/>
      <c r="G613"/>
      <c r="H613"/>
      <c r="I613"/>
      <c r="J613"/>
      <c r="K613"/>
    </row>
    <row r="614" spans="1:11" s="152" customFormat="1" x14ac:dyDescent="0.2">
      <c r="A614" s="46"/>
      <c r="B614" s="43"/>
      <c r="C614" s="16"/>
      <c r="D614" s="46"/>
      <c r="E614" s="77"/>
      <c r="F614" s="46"/>
      <c r="G614"/>
      <c r="H614"/>
      <c r="I614"/>
      <c r="J614"/>
      <c r="K614"/>
    </row>
    <row r="615" spans="1:11" s="152" customFormat="1" x14ac:dyDescent="0.2">
      <c r="A615" s="12"/>
      <c r="B615" s="45"/>
      <c r="C615" s="11"/>
      <c r="D615" s="21"/>
      <c r="E615" s="77"/>
      <c r="F615" s="14"/>
      <c r="G615"/>
      <c r="H615"/>
      <c r="I615"/>
      <c r="J615"/>
      <c r="K615"/>
    </row>
    <row r="616" spans="1:11" s="152" customFormat="1" x14ac:dyDescent="0.2">
      <c r="A616" s="46"/>
      <c r="B616" s="43"/>
      <c r="C616" s="16"/>
      <c r="D616" s="21"/>
      <c r="E616" s="129"/>
      <c r="F616" s="14"/>
      <c r="G616"/>
      <c r="H616"/>
      <c r="I616"/>
      <c r="J616"/>
      <c r="K616"/>
    </row>
    <row r="617" spans="1:11" s="152" customFormat="1" x14ac:dyDescent="0.2">
      <c r="A617" s="46"/>
      <c r="B617" s="43"/>
      <c r="C617" s="16"/>
      <c r="D617" s="46"/>
      <c r="E617" s="77"/>
      <c r="F617" s="46"/>
      <c r="G617"/>
      <c r="H617"/>
      <c r="I617"/>
      <c r="J617"/>
      <c r="K617"/>
    </row>
    <row r="618" spans="1:11" s="152" customFormat="1" x14ac:dyDescent="0.2">
      <c r="A618" s="12"/>
      <c r="B618" s="45"/>
      <c r="C618" s="11"/>
      <c r="D618" s="21"/>
      <c r="E618" s="77"/>
      <c r="F618" s="14"/>
      <c r="G618"/>
      <c r="H618"/>
      <c r="I618"/>
      <c r="J618"/>
      <c r="K618"/>
    </row>
    <row r="619" spans="1:11" s="152" customFormat="1" x14ac:dyDescent="0.2">
      <c r="A619" s="12"/>
      <c r="B619" s="45"/>
      <c r="C619" s="11"/>
      <c r="D619" s="21"/>
      <c r="E619" s="77"/>
      <c r="F619" s="14"/>
      <c r="G619"/>
      <c r="H619"/>
      <c r="I619"/>
      <c r="J619"/>
      <c r="K619"/>
    </row>
    <row r="620" spans="1:11" s="152" customFormat="1" x14ac:dyDescent="0.2">
      <c r="A620" s="12"/>
      <c r="B620" s="43"/>
      <c r="C620" s="16"/>
      <c r="D620" s="21"/>
      <c r="E620" s="129"/>
      <c r="F620" s="44"/>
      <c r="G620"/>
      <c r="H620"/>
      <c r="I620"/>
      <c r="J620"/>
      <c r="K620"/>
    </row>
    <row r="621" spans="1:11" s="152" customFormat="1" x14ac:dyDescent="0.2">
      <c r="A621" s="185"/>
      <c r="B621" s="43"/>
      <c r="C621" s="16"/>
      <c r="D621" s="46"/>
      <c r="E621" s="77"/>
      <c r="F621" s="20"/>
      <c r="G621"/>
      <c r="H621"/>
      <c r="I621"/>
      <c r="J621"/>
      <c r="K621"/>
    </row>
    <row r="622" spans="1:11" s="152" customFormat="1" x14ac:dyDescent="0.2">
      <c r="A622" s="46"/>
      <c r="B622" s="45"/>
      <c r="C622" s="11"/>
      <c r="D622" s="21"/>
      <c r="E622" s="77"/>
      <c r="F622" s="14"/>
      <c r="G622"/>
      <c r="H622"/>
      <c r="I622"/>
      <c r="J622"/>
      <c r="K622"/>
    </row>
    <row r="623" spans="1:11" s="152" customFormat="1" x14ac:dyDescent="0.2">
      <c r="A623" s="46"/>
      <c r="B623" s="45"/>
      <c r="C623" s="11"/>
      <c r="D623" s="21"/>
      <c r="E623" s="44"/>
      <c r="F623" s="46"/>
      <c r="G623"/>
      <c r="H623"/>
      <c r="I623"/>
      <c r="J623"/>
      <c r="K623"/>
    </row>
    <row r="624" spans="1:11" s="152" customFormat="1" x14ac:dyDescent="0.2">
      <c r="A624" s="12"/>
      <c r="B624" s="44"/>
      <c r="C624" s="44"/>
      <c r="D624" s="44"/>
      <c r="E624" s="127"/>
      <c r="F624" s="14"/>
      <c r="G624"/>
      <c r="H624"/>
      <c r="I624"/>
      <c r="J624"/>
      <c r="K624"/>
    </row>
    <row r="625" spans="1:11" s="152" customFormat="1" x14ac:dyDescent="0.2">
      <c r="A625" s="46"/>
      <c r="B625" s="41"/>
      <c r="C625" s="17"/>
      <c r="D625" s="25"/>
      <c r="E625" s="77"/>
      <c r="F625" s="46"/>
      <c r="G625"/>
      <c r="H625"/>
      <c r="I625"/>
      <c r="J625"/>
      <c r="K625"/>
    </row>
    <row r="626" spans="1:11" s="152" customFormat="1" x14ac:dyDescent="0.2">
      <c r="A626" s="12"/>
      <c r="B626" s="43"/>
      <c r="C626" s="16"/>
      <c r="D626" s="21"/>
      <c r="E626" s="129"/>
      <c r="F626" s="14"/>
      <c r="G626"/>
      <c r="H626"/>
      <c r="I626"/>
      <c r="J626"/>
      <c r="K626"/>
    </row>
    <row r="627" spans="1:11" s="152" customFormat="1" x14ac:dyDescent="0.2">
      <c r="A627" s="46"/>
      <c r="B627" s="43"/>
      <c r="C627" s="16"/>
      <c r="D627" s="46"/>
      <c r="E627" s="77"/>
      <c r="F627" s="46"/>
      <c r="G627"/>
      <c r="H627"/>
      <c r="I627"/>
      <c r="J627"/>
      <c r="K627"/>
    </row>
    <row r="628" spans="1:11" s="152" customFormat="1" x14ac:dyDescent="0.2">
      <c r="A628" s="12"/>
      <c r="B628" s="45"/>
      <c r="C628" s="11"/>
      <c r="D628" s="21"/>
      <c r="E628" s="44"/>
      <c r="F628" s="14"/>
      <c r="G628"/>
      <c r="H628"/>
      <c r="I628"/>
      <c r="J628"/>
      <c r="K628"/>
    </row>
    <row r="629" spans="1:11" s="152" customFormat="1" x14ac:dyDescent="0.2">
      <c r="A629" s="46"/>
      <c r="B629" s="44"/>
      <c r="C629" s="44"/>
      <c r="D629" s="44"/>
      <c r="E629" s="162"/>
      <c r="F629" s="14"/>
      <c r="G629"/>
      <c r="H629"/>
      <c r="I629"/>
      <c r="J629"/>
      <c r="K629"/>
    </row>
    <row r="630" spans="1:11" s="152" customFormat="1" x14ac:dyDescent="0.2">
      <c r="A630" s="46"/>
      <c r="B630" s="162"/>
      <c r="C630" s="162"/>
      <c r="D630" s="162"/>
      <c r="E630" s="143"/>
      <c r="F630" s="46"/>
      <c r="G630"/>
      <c r="H630"/>
      <c r="I630"/>
      <c r="J630"/>
      <c r="K630"/>
    </row>
    <row r="631" spans="1:11" s="152" customFormat="1" x14ac:dyDescent="0.2">
      <c r="A631" s="12"/>
      <c r="B631"/>
      <c r="C631" s="19"/>
      <c r="D631"/>
      <c r="E631" s="143"/>
      <c r="F631" s="14"/>
      <c r="G631"/>
      <c r="H631"/>
      <c r="I631"/>
      <c r="J631"/>
      <c r="K631"/>
    </row>
    <row r="632" spans="1:11" s="152" customFormat="1" x14ac:dyDescent="0.2">
      <c r="A632" s="12"/>
      <c r="B632"/>
      <c r="C632" s="19"/>
      <c r="D632"/>
      <c r="E632" s="143"/>
      <c r="F632" s="14"/>
      <c r="G632"/>
      <c r="H632"/>
      <c r="I632"/>
      <c r="J632"/>
      <c r="K632"/>
    </row>
    <row r="633" spans="1:11" s="152" customFormat="1" x14ac:dyDescent="0.2">
      <c r="A633" s="46"/>
      <c r="B633"/>
      <c r="C633" s="19"/>
      <c r="D633"/>
      <c r="E633" s="143"/>
      <c r="F633" s="14"/>
      <c r="G633"/>
      <c r="H633"/>
      <c r="I633"/>
      <c r="J633"/>
      <c r="K633"/>
    </row>
    <row r="634" spans="1:11" s="152" customFormat="1" ht="15" x14ac:dyDescent="0.2">
      <c r="A634" s="46"/>
      <c r="B634"/>
      <c r="C634" s="19"/>
      <c r="D634"/>
      <c r="E634" s="160"/>
      <c r="F634" s="46"/>
      <c r="G634"/>
      <c r="H634"/>
      <c r="I634"/>
      <c r="J634"/>
      <c r="K634"/>
    </row>
    <row r="635" spans="1:11" s="152" customFormat="1" ht="15" x14ac:dyDescent="0.2">
      <c r="A635" s="12"/>
      <c r="B635" s="160"/>
      <c r="C635" s="165"/>
      <c r="D635" s="160"/>
      <c r="E635" s="159"/>
      <c r="F635" s="14"/>
      <c r="G635"/>
      <c r="H635"/>
      <c r="I635"/>
      <c r="J635"/>
      <c r="K635"/>
    </row>
    <row r="636" spans="1:11" s="152" customFormat="1" x14ac:dyDescent="0.2">
      <c r="A636" s="12"/>
      <c r="B636" s="159"/>
      <c r="C636" s="166"/>
      <c r="D636" s="159"/>
      <c r="E636" s="279"/>
      <c r="F636" s="14"/>
      <c r="G636"/>
      <c r="H636"/>
      <c r="I636"/>
      <c r="J636"/>
      <c r="K636"/>
    </row>
    <row r="637" spans="1:11" s="152" customFormat="1" x14ac:dyDescent="0.2">
      <c r="A637" s="12"/>
      <c r="B637" s="280"/>
      <c r="C637" s="280"/>
      <c r="D637" s="277"/>
      <c r="E637" s="279"/>
      <c r="F637" s="44"/>
      <c r="G637"/>
      <c r="H637"/>
      <c r="I637"/>
      <c r="J637"/>
      <c r="K637"/>
    </row>
    <row r="638" spans="1:11" s="152" customFormat="1" x14ac:dyDescent="0.2">
      <c r="A638" s="185"/>
      <c r="B638" s="280"/>
      <c r="C638" s="280"/>
      <c r="D638" s="277"/>
      <c r="E638" s="127"/>
      <c r="F638" s="20"/>
      <c r="G638"/>
      <c r="H638"/>
      <c r="I638"/>
      <c r="J638"/>
      <c r="K638"/>
    </row>
    <row r="639" spans="1:11" s="152" customFormat="1" x14ac:dyDescent="0.2">
      <c r="A639" s="46"/>
      <c r="B639" s="49"/>
      <c r="C639" s="17"/>
      <c r="D639" s="25"/>
      <c r="E639" s="77"/>
      <c r="F639" s="14"/>
      <c r="G639"/>
      <c r="H639"/>
      <c r="I639"/>
      <c r="J639"/>
      <c r="K639"/>
    </row>
    <row r="640" spans="1:11" s="152" customFormat="1" x14ac:dyDescent="0.2">
      <c r="A640" s="46"/>
      <c r="B640" s="50"/>
      <c r="C640" s="16"/>
      <c r="D640" s="21"/>
      <c r="E640" s="77"/>
      <c r="F640" s="46"/>
      <c r="G640"/>
      <c r="H640"/>
      <c r="I640"/>
      <c r="J640"/>
      <c r="K640"/>
    </row>
    <row r="641" spans="1:11" s="152" customFormat="1" x14ac:dyDescent="0.2">
      <c r="A641" s="12"/>
      <c r="B641" s="50"/>
      <c r="C641" s="16"/>
      <c r="D641" s="21"/>
      <c r="E641" s="77"/>
      <c r="F641" s="14"/>
      <c r="G641"/>
      <c r="H641"/>
      <c r="I641"/>
      <c r="J641"/>
      <c r="K641"/>
    </row>
    <row r="642" spans="1:11" s="152" customFormat="1" x14ac:dyDescent="0.2">
      <c r="A642" s="12"/>
      <c r="B642" s="52"/>
      <c r="C642" s="11"/>
      <c r="D642" s="21"/>
      <c r="E642" s="44"/>
      <c r="F642" s="44"/>
      <c r="G642"/>
      <c r="H642"/>
      <c r="I642"/>
      <c r="J642"/>
      <c r="K642"/>
    </row>
    <row r="643" spans="1:11" s="152" customFormat="1" x14ac:dyDescent="0.2">
      <c r="A643" s="187"/>
      <c r="B643" s="44"/>
      <c r="C643" s="44"/>
      <c r="D643" s="44"/>
      <c r="E643" s="127"/>
      <c r="F643" s="162"/>
      <c r="G643"/>
      <c r="H643"/>
      <c r="I643"/>
      <c r="J643"/>
      <c r="K643"/>
    </row>
    <row r="644" spans="1:11" s="152" customFormat="1" x14ac:dyDescent="0.2">
      <c r="A644" s="62"/>
      <c r="B644" s="49"/>
      <c r="C644" s="17"/>
      <c r="D644" s="25"/>
      <c r="E644" s="77"/>
      <c r="F644" s="21"/>
      <c r="G644"/>
      <c r="H644"/>
      <c r="I644"/>
      <c r="J644"/>
      <c r="K644"/>
    </row>
    <row r="645" spans="1:11" s="152" customFormat="1" x14ac:dyDescent="0.2">
      <c r="A645" s="62"/>
      <c r="B645" s="50"/>
      <c r="C645" s="16"/>
      <c r="D645" s="21"/>
      <c r="E645" s="77"/>
      <c r="F645" s="21"/>
      <c r="G645"/>
      <c r="H645"/>
      <c r="I645"/>
      <c r="J645"/>
      <c r="K645"/>
    </row>
    <row r="646" spans="1:11" s="152" customFormat="1" x14ac:dyDescent="0.2">
      <c r="A646" s="62"/>
      <c r="B646" s="50"/>
      <c r="C646" s="16"/>
      <c r="D646" s="21"/>
      <c r="E646" s="77"/>
      <c r="F646" s="21"/>
      <c r="G646"/>
      <c r="H646"/>
      <c r="I646"/>
      <c r="J646"/>
      <c r="K646"/>
    </row>
    <row r="647" spans="1:11" s="152" customFormat="1" x14ac:dyDescent="0.2">
      <c r="A647" s="62"/>
      <c r="B647" s="52"/>
      <c r="C647" s="11"/>
      <c r="D647" s="21"/>
      <c r="E647" s="77"/>
      <c r="F647" s="21"/>
      <c r="G647"/>
      <c r="H647"/>
      <c r="I647"/>
      <c r="J647"/>
      <c r="K647"/>
    </row>
    <row r="648" spans="1:11" s="152" customFormat="1" ht="15" x14ac:dyDescent="0.2">
      <c r="A648" s="186"/>
      <c r="B648" s="52"/>
      <c r="C648" s="11"/>
      <c r="D648" s="21"/>
      <c r="E648" s="77"/>
      <c r="F648" s="160"/>
      <c r="G648"/>
      <c r="H648"/>
      <c r="I648"/>
      <c r="J648"/>
      <c r="K648"/>
    </row>
    <row r="649" spans="1:11" s="152" customFormat="1" x14ac:dyDescent="0.2">
      <c r="A649" s="25"/>
      <c r="B649" s="52"/>
      <c r="C649" s="11"/>
      <c r="D649" s="21"/>
      <c r="E649" s="77"/>
      <c r="F649" s="159"/>
      <c r="G649"/>
      <c r="H649"/>
      <c r="I649"/>
      <c r="J649"/>
      <c r="K649"/>
    </row>
    <row r="650" spans="1:11" s="152" customFormat="1" x14ac:dyDescent="0.2">
      <c r="A650" s="277"/>
      <c r="B650" s="50"/>
      <c r="C650" s="16"/>
      <c r="D650" s="21"/>
      <c r="E650" s="77"/>
      <c r="F650" s="278"/>
      <c r="G650"/>
      <c r="H650"/>
      <c r="I650"/>
      <c r="J650"/>
      <c r="K650"/>
    </row>
    <row r="651" spans="1:11" s="152" customFormat="1" x14ac:dyDescent="0.2">
      <c r="A651" s="277"/>
      <c r="B651" s="50"/>
      <c r="C651" s="16"/>
      <c r="D651" s="21"/>
      <c r="E651" s="77"/>
      <c r="F651" s="278"/>
      <c r="G651"/>
      <c r="H651"/>
      <c r="I651"/>
      <c r="J651"/>
      <c r="K651"/>
    </row>
    <row r="652" spans="1:11" s="152" customFormat="1" x14ac:dyDescent="0.2">
      <c r="A652" s="185"/>
      <c r="B652" s="52"/>
      <c r="C652" s="11"/>
      <c r="D652" s="21"/>
      <c r="E652" s="77"/>
      <c r="F652" s="20"/>
      <c r="G652"/>
      <c r="H652"/>
      <c r="I652"/>
      <c r="J652"/>
      <c r="K652"/>
    </row>
    <row r="653" spans="1:11" s="152" customFormat="1" x14ac:dyDescent="0.2">
      <c r="A653" s="46"/>
      <c r="B653" s="50"/>
      <c r="C653" s="16"/>
      <c r="D653" s="21"/>
      <c r="E653" s="77"/>
      <c r="F653" s="14"/>
      <c r="G653"/>
      <c r="H653"/>
      <c r="I653"/>
      <c r="J653"/>
      <c r="K653"/>
    </row>
    <row r="654" spans="1:11" s="152" customFormat="1" x14ac:dyDescent="0.2">
      <c r="A654" s="46"/>
      <c r="B654" s="50"/>
      <c r="C654" s="16"/>
      <c r="D654" s="21"/>
      <c r="E654" s="77"/>
      <c r="F654" s="14"/>
      <c r="G654"/>
      <c r="H654"/>
      <c r="I654"/>
      <c r="J654"/>
      <c r="K654"/>
    </row>
    <row r="655" spans="1:11" s="152" customFormat="1" x14ac:dyDescent="0.2">
      <c r="A655" s="12"/>
      <c r="B655" s="52"/>
      <c r="C655" s="11"/>
      <c r="D655" s="21"/>
      <c r="E655" s="44"/>
      <c r="F655" s="14"/>
      <c r="G655"/>
      <c r="H655"/>
      <c r="I655"/>
      <c r="J655"/>
      <c r="K655"/>
    </row>
    <row r="656" spans="1:11" s="152" customFormat="1" x14ac:dyDescent="0.2">
      <c r="A656" s="12"/>
      <c r="B656" s="44"/>
      <c r="C656" s="44"/>
      <c r="D656" s="44"/>
      <c r="E656" s="127"/>
      <c r="F656" s="44"/>
      <c r="G656"/>
      <c r="H656"/>
      <c r="I656"/>
      <c r="J656"/>
      <c r="K656"/>
    </row>
    <row r="657" spans="1:11" s="152" customFormat="1" x14ac:dyDescent="0.2">
      <c r="A657" s="185"/>
      <c r="B657" s="49"/>
      <c r="C657" s="17"/>
      <c r="D657" s="25"/>
      <c r="E657" s="77"/>
      <c r="F657" s="20"/>
      <c r="G657"/>
      <c r="H657"/>
      <c r="I657"/>
      <c r="J657"/>
      <c r="K657"/>
    </row>
    <row r="658" spans="1:11" s="152" customFormat="1" x14ac:dyDescent="0.2">
      <c r="A658" s="46"/>
      <c r="B658" s="50"/>
      <c r="C658" s="16"/>
      <c r="D658" s="21"/>
      <c r="E658" s="77"/>
      <c r="F658" s="14"/>
      <c r="G658"/>
      <c r="H658"/>
      <c r="I658"/>
      <c r="J658"/>
      <c r="K658"/>
    </row>
    <row r="659" spans="1:11" s="152" customFormat="1" x14ac:dyDescent="0.2">
      <c r="A659" s="46"/>
      <c r="B659" s="50"/>
      <c r="C659" s="16"/>
      <c r="D659" s="21"/>
      <c r="E659" s="77"/>
      <c r="F659" s="14"/>
      <c r="G659"/>
      <c r="H659"/>
      <c r="I659"/>
      <c r="J659"/>
      <c r="K659"/>
    </row>
    <row r="660" spans="1:11" s="152" customFormat="1" x14ac:dyDescent="0.2">
      <c r="A660" s="12"/>
      <c r="B660" s="52"/>
      <c r="C660" s="11"/>
      <c r="D660" s="21"/>
      <c r="E660" s="77"/>
      <c r="F660" s="14"/>
      <c r="G660"/>
      <c r="H660"/>
      <c r="I660"/>
      <c r="J660"/>
      <c r="K660"/>
    </row>
    <row r="661" spans="1:11" s="152" customFormat="1" x14ac:dyDescent="0.2">
      <c r="A661" s="12"/>
      <c r="B661" s="52"/>
      <c r="C661" s="11"/>
      <c r="D661" s="21"/>
      <c r="E661" s="77"/>
      <c r="F661" s="14"/>
      <c r="G661"/>
      <c r="H661"/>
      <c r="I661"/>
      <c r="J661"/>
      <c r="K661"/>
    </row>
    <row r="662" spans="1:11" s="152" customFormat="1" x14ac:dyDescent="0.2">
      <c r="A662" s="12"/>
      <c r="B662" s="52"/>
      <c r="C662" s="11"/>
      <c r="D662" s="21"/>
      <c r="E662" s="77"/>
      <c r="F662" s="14"/>
      <c r="G662"/>
      <c r="H662"/>
      <c r="I662"/>
      <c r="J662"/>
      <c r="K662"/>
    </row>
    <row r="663" spans="1:11" s="152" customFormat="1" x14ac:dyDescent="0.2">
      <c r="A663" s="46"/>
      <c r="B663" s="50"/>
      <c r="C663" s="16"/>
      <c r="D663" s="21"/>
      <c r="E663" s="77"/>
      <c r="F663" s="14"/>
      <c r="G663"/>
      <c r="H663"/>
      <c r="I663"/>
      <c r="J663"/>
      <c r="K663"/>
    </row>
    <row r="664" spans="1:11" s="152" customFormat="1" x14ac:dyDescent="0.2">
      <c r="A664" s="46"/>
      <c r="B664" s="52"/>
      <c r="C664" s="11"/>
      <c r="D664" s="21"/>
      <c r="E664" s="77"/>
      <c r="F664" s="14"/>
      <c r="G664"/>
      <c r="H664"/>
      <c r="I664"/>
      <c r="J664"/>
      <c r="K664"/>
    </row>
    <row r="665" spans="1:11" s="152" customFormat="1" x14ac:dyDescent="0.2">
      <c r="A665" s="12"/>
      <c r="B665" s="52"/>
      <c r="C665" s="11"/>
      <c r="D665" s="21"/>
      <c r="E665" s="44"/>
      <c r="F665" s="14"/>
      <c r="G665"/>
      <c r="H665"/>
      <c r="I665"/>
      <c r="J665"/>
      <c r="K665"/>
    </row>
    <row r="666" spans="1:11" s="152" customFormat="1" x14ac:dyDescent="0.2">
      <c r="A666" s="46"/>
      <c r="B666" s="44"/>
      <c r="C666" s="44"/>
      <c r="D666" s="44"/>
      <c r="E666" s="127"/>
      <c r="F666" s="14"/>
      <c r="G666"/>
      <c r="H666"/>
      <c r="I666"/>
      <c r="J666"/>
      <c r="K666"/>
    </row>
    <row r="667" spans="1:11" s="152" customFormat="1" x14ac:dyDescent="0.2">
      <c r="A667" s="46"/>
      <c r="B667" s="49"/>
      <c r="C667" s="17"/>
      <c r="D667" s="25"/>
      <c r="E667" s="77"/>
      <c r="F667" s="14"/>
      <c r="G667"/>
      <c r="H667"/>
      <c r="I667"/>
      <c r="J667"/>
      <c r="K667"/>
    </row>
    <row r="668" spans="1:11" s="152" customFormat="1" x14ac:dyDescent="0.2">
      <c r="A668" s="12"/>
      <c r="B668" s="50"/>
      <c r="C668" s="16"/>
      <c r="D668" s="21"/>
      <c r="E668" s="77"/>
      <c r="F668" s="14"/>
      <c r="G668"/>
      <c r="H668"/>
      <c r="I668"/>
      <c r="J668"/>
      <c r="K668"/>
    </row>
    <row r="669" spans="1:11" s="152" customFormat="1" x14ac:dyDescent="0.2">
      <c r="A669" s="12"/>
      <c r="B669" s="50"/>
      <c r="C669" s="16"/>
      <c r="D669" s="21"/>
      <c r="E669" s="77"/>
      <c r="F669" s="44"/>
      <c r="G669"/>
      <c r="H669"/>
      <c r="I669"/>
      <c r="J669"/>
      <c r="K669"/>
    </row>
    <row r="670" spans="1:11" s="152" customFormat="1" x14ac:dyDescent="0.2">
      <c r="A670" s="185"/>
      <c r="B670" s="52"/>
      <c r="C670" s="11"/>
      <c r="D670" s="21"/>
      <c r="E670" s="77"/>
      <c r="F670" s="20"/>
      <c r="G670"/>
      <c r="H670"/>
      <c r="I670"/>
      <c r="J670"/>
      <c r="K670"/>
    </row>
    <row r="671" spans="1:11" s="152" customFormat="1" x14ac:dyDescent="0.2">
      <c r="A671" s="46"/>
      <c r="B671" s="52"/>
      <c r="C671" s="11"/>
      <c r="D671" s="21"/>
      <c r="E671" s="77"/>
      <c r="F671" s="14"/>
      <c r="G671"/>
      <c r="H671"/>
      <c r="I671"/>
      <c r="J671"/>
      <c r="K671"/>
    </row>
    <row r="672" spans="1:11" s="152" customFormat="1" x14ac:dyDescent="0.2">
      <c r="A672" s="46"/>
      <c r="B672" s="50"/>
      <c r="C672" s="16"/>
      <c r="D672" s="21"/>
      <c r="E672" s="77"/>
      <c r="F672" s="14"/>
      <c r="G672"/>
      <c r="H672"/>
      <c r="I672"/>
      <c r="J672"/>
      <c r="K672"/>
    </row>
    <row r="673" spans="1:11" s="152" customFormat="1" x14ac:dyDescent="0.2">
      <c r="A673" s="12"/>
      <c r="B673" s="52"/>
      <c r="C673" s="11"/>
      <c r="D673" s="21"/>
      <c r="E673" s="77"/>
      <c r="F673" s="14"/>
      <c r="G673"/>
      <c r="H673"/>
      <c r="I673"/>
      <c r="J673"/>
      <c r="K673"/>
    </row>
    <row r="674" spans="1:11" s="152" customFormat="1" x14ac:dyDescent="0.2">
      <c r="A674" s="12"/>
      <c r="B674" s="52"/>
      <c r="C674" s="11"/>
      <c r="D674" s="21"/>
      <c r="E674" s="44"/>
      <c r="F674" s="14"/>
      <c r="G674"/>
      <c r="H674"/>
      <c r="I674"/>
      <c r="J674"/>
      <c r="K674"/>
    </row>
    <row r="675" spans="1:11" s="152" customFormat="1" x14ac:dyDescent="0.2">
      <c r="A675" s="12"/>
      <c r="B675" s="44"/>
      <c r="C675" s="44"/>
      <c r="D675" s="44"/>
      <c r="E675" s="127"/>
      <c r="F675" s="14"/>
      <c r="G675"/>
      <c r="H675"/>
      <c r="I675"/>
      <c r="J675"/>
      <c r="K675"/>
    </row>
    <row r="676" spans="1:11" s="152" customFormat="1" x14ac:dyDescent="0.2">
      <c r="A676" s="46"/>
      <c r="B676" s="49"/>
      <c r="C676" s="17"/>
      <c r="D676" s="25"/>
      <c r="E676" s="77"/>
      <c r="F676" s="14"/>
      <c r="G676"/>
      <c r="H676"/>
      <c r="I676"/>
      <c r="J676"/>
      <c r="K676"/>
    </row>
    <row r="677" spans="1:11" s="152" customFormat="1" x14ac:dyDescent="0.2">
      <c r="A677" s="12"/>
      <c r="B677" s="50"/>
      <c r="C677" s="16"/>
      <c r="D677" s="21"/>
      <c r="E677" s="77"/>
      <c r="F677" s="14"/>
      <c r="G677"/>
      <c r="H677"/>
      <c r="I677"/>
      <c r="J677"/>
      <c r="K677"/>
    </row>
    <row r="678" spans="1:11" s="152" customFormat="1" x14ac:dyDescent="0.2">
      <c r="A678" s="12"/>
      <c r="B678" s="50"/>
      <c r="C678" s="16"/>
      <c r="D678" s="21"/>
      <c r="E678" s="77"/>
      <c r="F678" s="14"/>
      <c r="G678"/>
      <c r="H678"/>
      <c r="I678"/>
      <c r="J678"/>
      <c r="K678"/>
    </row>
    <row r="679" spans="1:11" s="152" customFormat="1" x14ac:dyDescent="0.2">
      <c r="A679" s="12"/>
      <c r="B679" s="52"/>
      <c r="C679" s="11"/>
      <c r="D679" s="21"/>
      <c r="E679" s="77"/>
      <c r="F679" s="44"/>
      <c r="G679"/>
      <c r="H679"/>
      <c r="I679"/>
      <c r="J679"/>
      <c r="K679"/>
    </row>
    <row r="680" spans="1:11" s="152" customFormat="1" x14ac:dyDescent="0.2">
      <c r="A680" s="185"/>
      <c r="B680" s="52"/>
      <c r="C680" s="11"/>
      <c r="D680" s="21"/>
      <c r="E680" s="77"/>
      <c r="F680" s="20"/>
      <c r="G680"/>
      <c r="H680"/>
      <c r="I680"/>
      <c r="J680"/>
      <c r="K680"/>
    </row>
    <row r="681" spans="1:11" s="152" customFormat="1" x14ac:dyDescent="0.2">
      <c r="A681" s="46"/>
      <c r="B681" s="52"/>
      <c r="C681" s="11"/>
      <c r="D681" s="21"/>
      <c r="E681" s="77"/>
      <c r="F681" s="14"/>
      <c r="G681"/>
      <c r="H681"/>
      <c r="I681"/>
      <c r="J681"/>
      <c r="K681"/>
    </row>
    <row r="682" spans="1:11" s="152" customFormat="1" x14ac:dyDescent="0.2">
      <c r="A682" s="46"/>
      <c r="B682" s="50"/>
      <c r="C682" s="16"/>
      <c r="D682" s="21"/>
      <c r="E682" s="77"/>
      <c r="F682" s="14"/>
      <c r="G682"/>
      <c r="H682"/>
      <c r="I682"/>
      <c r="J682"/>
      <c r="K682"/>
    </row>
    <row r="683" spans="1:11" s="152" customFormat="1" x14ac:dyDescent="0.2">
      <c r="A683" s="12"/>
      <c r="B683" s="52"/>
      <c r="C683" s="11"/>
      <c r="D683" s="21"/>
      <c r="E683" s="77"/>
      <c r="F683" s="14"/>
      <c r="G683"/>
      <c r="H683"/>
      <c r="I683"/>
      <c r="J683"/>
      <c r="K683"/>
    </row>
    <row r="684" spans="1:11" s="152" customFormat="1" x14ac:dyDescent="0.2">
      <c r="A684" s="12"/>
      <c r="B684" s="50"/>
      <c r="C684" s="16"/>
      <c r="D684" s="21"/>
      <c r="E684" s="77"/>
      <c r="F684" s="14"/>
      <c r="G684"/>
      <c r="H684"/>
      <c r="I684"/>
      <c r="J684"/>
      <c r="K684"/>
    </row>
    <row r="685" spans="1:11" s="152" customFormat="1" x14ac:dyDescent="0.2">
      <c r="A685" s="46"/>
      <c r="B685" s="50"/>
      <c r="C685" s="16"/>
      <c r="D685" s="21"/>
      <c r="E685" s="77"/>
      <c r="F685" s="14"/>
      <c r="G685"/>
      <c r="H685"/>
      <c r="I685"/>
      <c r="J685"/>
      <c r="K685"/>
    </row>
    <row r="686" spans="1:11" s="152" customFormat="1" x14ac:dyDescent="0.2">
      <c r="A686" s="12"/>
      <c r="B686" s="52"/>
      <c r="C686" s="11"/>
      <c r="D686" s="21"/>
      <c r="E686" s="77"/>
      <c r="F686" s="14"/>
      <c r="G686"/>
      <c r="H686"/>
      <c r="I686"/>
      <c r="J686"/>
      <c r="K686"/>
    </row>
    <row r="687" spans="1:11" s="152" customFormat="1" x14ac:dyDescent="0.2">
      <c r="A687" s="12"/>
      <c r="B687" s="52"/>
      <c r="C687" s="11"/>
      <c r="D687" s="21"/>
      <c r="E687" s="77"/>
      <c r="F687" s="14"/>
      <c r="G687"/>
      <c r="H687"/>
      <c r="I687"/>
      <c r="J687"/>
      <c r="K687"/>
    </row>
    <row r="688" spans="1:11" s="152" customFormat="1" x14ac:dyDescent="0.2">
      <c r="A688" s="12"/>
      <c r="B688" s="52"/>
      <c r="C688" s="11"/>
      <c r="D688" s="21"/>
      <c r="E688" s="77"/>
      <c r="F688" s="44"/>
      <c r="G688"/>
      <c r="H688"/>
      <c r="I688"/>
      <c r="J688"/>
      <c r="K688"/>
    </row>
    <row r="689" spans="1:11" s="152" customFormat="1" x14ac:dyDescent="0.2">
      <c r="A689" s="185"/>
      <c r="B689" s="50"/>
      <c r="C689" s="16"/>
      <c r="D689" s="21"/>
      <c r="E689" s="77"/>
      <c r="F689" s="20"/>
      <c r="G689"/>
      <c r="H689"/>
      <c r="I689"/>
      <c r="J689"/>
      <c r="K689"/>
    </row>
    <row r="690" spans="1:11" s="152" customFormat="1" x14ac:dyDescent="0.2">
      <c r="A690" s="46"/>
      <c r="B690" s="52"/>
      <c r="C690" s="11"/>
      <c r="D690" s="21"/>
      <c r="E690" s="44"/>
      <c r="F690" s="14"/>
      <c r="G690"/>
      <c r="H690"/>
      <c r="I690"/>
      <c r="J690"/>
      <c r="K690"/>
    </row>
    <row r="691" spans="1:11" s="152" customFormat="1" x14ac:dyDescent="0.2">
      <c r="A691" s="46"/>
      <c r="B691" s="44"/>
      <c r="C691" s="44"/>
      <c r="D691" s="44"/>
      <c r="E691" s="127"/>
      <c r="F691" s="14"/>
      <c r="G691"/>
      <c r="H691"/>
      <c r="I691"/>
      <c r="J691"/>
      <c r="K691"/>
    </row>
    <row r="692" spans="1:11" s="152" customFormat="1" x14ac:dyDescent="0.2">
      <c r="A692" s="12"/>
      <c r="B692" s="49"/>
      <c r="C692" s="17"/>
      <c r="D692" s="25"/>
      <c r="E692" s="77"/>
      <c r="F692" s="14"/>
      <c r="G692"/>
      <c r="H692"/>
      <c r="I692"/>
      <c r="J692"/>
      <c r="K692"/>
    </row>
    <row r="693" spans="1:11" s="152" customFormat="1" x14ac:dyDescent="0.2">
      <c r="A693" s="12"/>
      <c r="B693" s="50"/>
      <c r="C693" s="16"/>
      <c r="D693" s="21"/>
      <c r="E693" s="77"/>
      <c r="F693" s="14"/>
      <c r="G693"/>
      <c r="H693"/>
      <c r="I693"/>
      <c r="J693"/>
      <c r="K693"/>
    </row>
    <row r="694" spans="1:11" s="152" customFormat="1" x14ac:dyDescent="0.2">
      <c r="A694" s="12"/>
      <c r="B694" s="50"/>
      <c r="C694" s="16"/>
      <c r="D694" s="21"/>
      <c r="E694" s="77"/>
      <c r="F694" s="14"/>
      <c r="G694"/>
      <c r="H694"/>
      <c r="I694"/>
      <c r="J694"/>
      <c r="K694"/>
    </row>
    <row r="695" spans="1:11" s="152" customFormat="1" x14ac:dyDescent="0.2">
      <c r="A695" s="46"/>
      <c r="B695" s="52"/>
      <c r="C695" s="11"/>
      <c r="D695" s="21"/>
      <c r="E695" s="44"/>
      <c r="F695" s="14"/>
      <c r="G695"/>
      <c r="H695"/>
      <c r="I695"/>
      <c r="J695"/>
      <c r="K695"/>
    </row>
    <row r="696" spans="1:11" s="152" customFormat="1" x14ac:dyDescent="0.2">
      <c r="A696" s="12"/>
      <c r="B696" s="44"/>
      <c r="C696" s="44"/>
      <c r="D696" s="44"/>
      <c r="E696" s="127"/>
      <c r="F696" s="14"/>
      <c r="G696"/>
      <c r="H696"/>
      <c r="I696"/>
      <c r="J696"/>
      <c r="K696"/>
    </row>
    <row r="697" spans="1:11" s="152" customFormat="1" x14ac:dyDescent="0.2">
      <c r="A697" s="46"/>
      <c r="B697" s="49"/>
      <c r="C697" s="17"/>
      <c r="D697" s="25"/>
      <c r="E697" s="77"/>
      <c r="F697" s="14"/>
      <c r="G697"/>
      <c r="H697"/>
      <c r="I697"/>
      <c r="J697"/>
      <c r="K697"/>
    </row>
    <row r="698" spans="1:11" s="152" customFormat="1" x14ac:dyDescent="0.2">
      <c r="A698" s="46"/>
      <c r="B698" s="50"/>
      <c r="C698" s="16"/>
      <c r="D698" s="21"/>
      <c r="E698" s="77"/>
      <c r="F698" s="14"/>
      <c r="G698"/>
      <c r="H698"/>
      <c r="I698"/>
      <c r="J698"/>
      <c r="K698"/>
    </row>
    <row r="699" spans="1:11" s="152" customFormat="1" x14ac:dyDescent="0.2">
      <c r="A699" s="12"/>
      <c r="B699" s="50"/>
      <c r="C699" s="16"/>
      <c r="D699" s="21"/>
      <c r="E699" s="77"/>
      <c r="F699" s="14"/>
      <c r="G699"/>
      <c r="H699"/>
      <c r="I699"/>
      <c r="J699"/>
      <c r="K699"/>
    </row>
    <row r="700" spans="1:11" s="152" customFormat="1" x14ac:dyDescent="0.2">
      <c r="A700" s="12"/>
      <c r="B700" s="52"/>
      <c r="C700" s="11"/>
      <c r="D700" s="21"/>
      <c r="E700" s="77"/>
      <c r="F700" s="14"/>
      <c r="G700"/>
      <c r="H700"/>
      <c r="I700"/>
      <c r="J700"/>
      <c r="K700"/>
    </row>
    <row r="701" spans="1:11" s="152" customFormat="1" x14ac:dyDescent="0.2">
      <c r="A701" s="12"/>
      <c r="B701" s="50"/>
      <c r="C701" s="16"/>
      <c r="D701" s="21"/>
      <c r="E701" s="77"/>
      <c r="F701" s="14"/>
      <c r="G701"/>
      <c r="H701"/>
      <c r="I701"/>
      <c r="J701"/>
      <c r="K701"/>
    </row>
    <row r="702" spans="1:11" s="152" customFormat="1" x14ac:dyDescent="0.2">
      <c r="A702" s="46"/>
      <c r="B702" s="52"/>
      <c r="C702" s="11"/>
      <c r="D702" s="21"/>
      <c r="E702" s="77"/>
      <c r="F702" s="14"/>
      <c r="G702"/>
      <c r="H702"/>
      <c r="I702"/>
      <c r="J702"/>
      <c r="K702"/>
    </row>
    <row r="703" spans="1:11" s="152" customFormat="1" x14ac:dyDescent="0.2">
      <c r="A703" s="12"/>
      <c r="B703" s="50"/>
      <c r="C703" s="16"/>
      <c r="D703" s="21"/>
      <c r="E703" s="77"/>
      <c r="F703" s="14"/>
      <c r="G703"/>
      <c r="H703"/>
      <c r="I703"/>
      <c r="J703"/>
      <c r="K703"/>
    </row>
    <row r="704" spans="1:11" s="152" customFormat="1" x14ac:dyDescent="0.2">
      <c r="A704" s="12"/>
      <c r="B704" s="50"/>
      <c r="C704" s="16"/>
      <c r="D704" s="21"/>
      <c r="E704" s="77"/>
      <c r="F704" s="44"/>
      <c r="G704"/>
      <c r="H704"/>
      <c r="I704"/>
      <c r="J704"/>
      <c r="K704"/>
    </row>
    <row r="705" spans="1:11" s="152" customFormat="1" x14ac:dyDescent="0.2">
      <c r="A705" s="185"/>
      <c r="B705" s="52"/>
      <c r="C705" s="11"/>
      <c r="D705" s="21"/>
      <c r="E705" s="77"/>
      <c r="F705" s="20"/>
      <c r="G705"/>
      <c r="H705"/>
      <c r="I705"/>
      <c r="J705"/>
      <c r="K705"/>
    </row>
    <row r="706" spans="1:11" s="152" customFormat="1" x14ac:dyDescent="0.2">
      <c r="A706" s="46"/>
      <c r="B706" s="50"/>
      <c r="C706" s="16"/>
      <c r="D706" s="21"/>
      <c r="E706" s="77"/>
      <c r="F706" s="14"/>
      <c r="G706"/>
      <c r="H706"/>
      <c r="I706"/>
      <c r="J706"/>
      <c r="K706"/>
    </row>
    <row r="707" spans="1:11" s="152" customFormat="1" x14ac:dyDescent="0.2">
      <c r="A707" s="46"/>
      <c r="B707" s="50"/>
      <c r="C707" s="16"/>
      <c r="D707" s="21"/>
      <c r="E707" s="77"/>
      <c r="F707" s="14"/>
      <c r="G707"/>
      <c r="H707"/>
      <c r="I707"/>
      <c r="J707"/>
      <c r="K707"/>
    </row>
    <row r="708" spans="1:11" s="152" customFormat="1" x14ac:dyDescent="0.2">
      <c r="A708" s="12"/>
      <c r="B708" s="52"/>
      <c r="C708" s="11"/>
      <c r="D708" s="21"/>
      <c r="E708" s="44"/>
      <c r="F708" s="14"/>
      <c r="G708"/>
      <c r="H708"/>
      <c r="I708"/>
      <c r="J708"/>
      <c r="K708"/>
    </row>
    <row r="709" spans="1:11" s="152" customFormat="1" x14ac:dyDescent="0.2">
      <c r="A709" s="12"/>
      <c r="B709" s="44"/>
      <c r="C709" s="44"/>
      <c r="D709" s="44"/>
      <c r="E709" s="127"/>
      <c r="F709" s="44"/>
      <c r="G709"/>
      <c r="H709"/>
      <c r="I709"/>
      <c r="J709"/>
      <c r="K709"/>
    </row>
    <row r="710" spans="1:11" s="152" customFormat="1" x14ac:dyDescent="0.2">
      <c r="A710" s="185"/>
      <c r="B710" s="49"/>
      <c r="C710" s="17"/>
      <c r="D710" s="25"/>
      <c r="E710" s="77"/>
      <c r="F710" s="20"/>
      <c r="G710"/>
      <c r="H710"/>
      <c r="I710"/>
      <c r="J710"/>
      <c r="K710"/>
    </row>
    <row r="711" spans="1:11" s="152" customFormat="1" x14ac:dyDescent="0.2">
      <c r="A711" s="46"/>
      <c r="B711" s="50"/>
      <c r="C711" s="16"/>
      <c r="D711" s="21"/>
      <c r="E711" s="77"/>
      <c r="F711" s="14"/>
      <c r="G711"/>
      <c r="H711"/>
      <c r="I711"/>
      <c r="J711"/>
      <c r="K711"/>
    </row>
    <row r="712" spans="1:11" s="152" customFormat="1" x14ac:dyDescent="0.2">
      <c r="A712" s="46"/>
      <c r="B712" s="50"/>
      <c r="C712" s="16"/>
      <c r="D712" s="21"/>
      <c r="E712" s="77"/>
      <c r="F712" s="14"/>
      <c r="G712"/>
      <c r="H712"/>
      <c r="I712"/>
      <c r="J712"/>
      <c r="K712"/>
    </row>
    <row r="713" spans="1:11" s="152" customFormat="1" x14ac:dyDescent="0.2">
      <c r="A713" s="12"/>
      <c r="B713" s="52"/>
      <c r="C713" s="11"/>
      <c r="D713" s="21"/>
      <c r="E713" s="77"/>
      <c r="F713" s="14"/>
      <c r="G713"/>
      <c r="H713"/>
      <c r="I713"/>
      <c r="J713"/>
      <c r="K713"/>
    </row>
    <row r="714" spans="1:11" s="152" customFormat="1" x14ac:dyDescent="0.2">
      <c r="A714" s="46"/>
      <c r="B714" s="52"/>
      <c r="C714" s="11"/>
      <c r="D714" s="21"/>
      <c r="E714" s="77"/>
      <c r="F714" s="14"/>
      <c r="G714"/>
      <c r="H714"/>
      <c r="I714"/>
      <c r="J714"/>
      <c r="K714"/>
    </row>
    <row r="715" spans="1:11" s="152" customFormat="1" x14ac:dyDescent="0.2">
      <c r="A715" s="12"/>
      <c r="B715" s="52"/>
      <c r="C715" s="11"/>
      <c r="D715" s="21"/>
      <c r="E715" s="77"/>
      <c r="F715" s="14"/>
      <c r="G715"/>
      <c r="H715"/>
      <c r="I715"/>
      <c r="J715"/>
      <c r="K715"/>
    </row>
    <row r="716" spans="1:11" s="152" customFormat="1" x14ac:dyDescent="0.2">
      <c r="A716" s="46"/>
      <c r="B716" s="50"/>
      <c r="C716" s="16"/>
      <c r="D716" s="21"/>
      <c r="E716" s="77"/>
      <c r="F716" s="14"/>
      <c r="G716"/>
      <c r="H716"/>
      <c r="I716"/>
      <c r="J716"/>
      <c r="K716"/>
    </row>
    <row r="717" spans="1:11" s="152" customFormat="1" x14ac:dyDescent="0.2">
      <c r="A717" s="46"/>
      <c r="B717" s="50"/>
      <c r="C717" s="16"/>
      <c r="D717" s="21"/>
      <c r="E717" s="77"/>
      <c r="F717" s="14"/>
      <c r="G717"/>
      <c r="H717"/>
      <c r="I717"/>
      <c r="J717"/>
      <c r="K717"/>
    </row>
    <row r="718" spans="1:11" s="152" customFormat="1" x14ac:dyDescent="0.2">
      <c r="A718" s="12"/>
      <c r="B718" s="52"/>
      <c r="C718" s="11"/>
      <c r="D718" s="21"/>
      <c r="E718" s="77"/>
      <c r="F718" s="14"/>
      <c r="G718"/>
      <c r="H718"/>
      <c r="I718"/>
      <c r="J718"/>
      <c r="K718"/>
    </row>
    <row r="719" spans="1:11" s="152" customFormat="1" x14ac:dyDescent="0.2">
      <c r="A719" s="46"/>
      <c r="B719" s="52"/>
      <c r="C719" s="11"/>
      <c r="D719" s="21"/>
      <c r="E719" s="44"/>
      <c r="F719" s="14"/>
      <c r="G719"/>
      <c r="H719"/>
      <c r="I719"/>
      <c r="J719"/>
      <c r="K719"/>
    </row>
    <row r="720" spans="1:11" s="152" customFormat="1" x14ac:dyDescent="0.2">
      <c r="A720" s="46"/>
      <c r="B720" s="44"/>
      <c r="C720" s="44"/>
      <c r="D720" s="44"/>
      <c r="E720" s="127"/>
      <c r="F720" s="14"/>
      <c r="G720"/>
      <c r="H720"/>
      <c r="I720"/>
      <c r="J720"/>
      <c r="K720"/>
    </row>
    <row r="721" spans="1:11" s="152" customFormat="1" x14ac:dyDescent="0.2">
      <c r="A721" s="12"/>
      <c r="B721" s="49"/>
      <c r="C721" s="17"/>
      <c r="D721" s="25"/>
      <c r="E721" s="77"/>
      <c r="F721" s="14"/>
      <c r="G721"/>
      <c r="H721"/>
      <c r="I721"/>
      <c r="J721"/>
      <c r="K721"/>
    </row>
    <row r="722" spans="1:11" s="152" customFormat="1" x14ac:dyDescent="0.2">
      <c r="A722" s="12"/>
      <c r="B722" s="50"/>
      <c r="C722" s="16"/>
      <c r="D722" s="21"/>
      <c r="E722" s="77"/>
      <c r="F722" s="44"/>
      <c r="G722"/>
      <c r="H722"/>
      <c r="I722"/>
      <c r="J722"/>
      <c r="K722"/>
    </row>
    <row r="723" spans="1:11" s="152" customFormat="1" x14ac:dyDescent="0.2">
      <c r="A723" s="185"/>
      <c r="B723" s="50"/>
      <c r="C723" s="16"/>
      <c r="D723" s="21"/>
      <c r="E723" s="77"/>
      <c r="F723" s="20"/>
      <c r="G723"/>
      <c r="H723"/>
      <c r="I723"/>
      <c r="J723"/>
      <c r="K723"/>
    </row>
    <row r="724" spans="1:11" s="152" customFormat="1" x14ac:dyDescent="0.2">
      <c r="A724" s="46"/>
      <c r="B724" s="52"/>
      <c r="C724" s="11"/>
      <c r="D724" s="21"/>
      <c r="E724" s="77"/>
      <c r="F724" s="14"/>
      <c r="G724"/>
      <c r="H724"/>
      <c r="I724"/>
      <c r="J724"/>
      <c r="K724"/>
    </row>
    <row r="725" spans="1:11" s="152" customFormat="1" x14ac:dyDescent="0.2">
      <c r="A725" s="46"/>
      <c r="B725" s="52"/>
      <c r="C725" s="11"/>
      <c r="D725" s="21"/>
      <c r="E725" s="77"/>
      <c r="F725" s="14"/>
      <c r="G725"/>
      <c r="H725"/>
      <c r="I725"/>
      <c r="J725"/>
      <c r="K725"/>
    </row>
    <row r="726" spans="1:11" s="152" customFormat="1" x14ac:dyDescent="0.2">
      <c r="A726" s="12"/>
      <c r="B726" s="50"/>
      <c r="C726" s="16"/>
      <c r="D726" s="21"/>
      <c r="E726" s="77"/>
      <c r="F726" s="14"/>
      <c r="G726"/>
      <c r="H726"/>
      <c r="I726"/>
      <c r="J726"/>
      <c r="K726"/>
    </row>
    <row r="727" spans="1:11" s="152" customFormat="1" x14ac:dyDescent="0.2">
      <c r="A727" s="12"/>
      <c r="B727" s="50"/>
      <c r="C727" s="16"/>
      <c r="D727" s="21"/>
      <c r="E727" s="77"/>
      <c r="F727" s="14"/>
      <c r="G727"/>
      <c r="H727"/>
      <c r="I727"/>
      <c r="J727"/>
      <c r="K727"/>
    </row>
    <row r="728" spans="1:11" s="152" customFormat="1" x14ac:dyDescent="0.2">
      <c r="A728" s="12"/>
      <c r="B728" s="52"/>
      <c r="C728" s="11"/>
      <c r="D728" s="21"/>
      <c r="E728" s="128"/>
      <c r="F728" s="14"/>
      <c r="G728"/>
      <c r="H728"/>
      <c r="I728"/>
      <c r="J728"/>
      <c r="K728"/>
    </row>
    <row r="729" spans="1:11" s="152" customFormat="1" x14ac:dyDescent="0.2">
      <c r="A729" s="46"/>
      <c r="B729" s="50"/>
      <c r="C729" s="16"/>
      <c r="D729" s="28"/>
      <c r="E729" s="77"/>
      <c r="F729" s="14"/>
      <c r="G729"/>
      <c r="H729"/>
      <c r="I729"/>
      <c r="J729"/>
      <c r="K729"/>
    </row>
    <row r="730" spans="1:11" s="152" customFormat="1" x14ac:dyDescent="0.2">
      <c r="A730" s="46"/>
      <c r="B730" s="50"/>
      <c r="C730" s="16"/>
      <c r="D730" s="21"/>
      <c r="E730" s="77"/>
      <c r="F730" s="14"/>
      <c r="G730"/>
      <c r="H730"/>
      <c r="I730"/>
      <c r="J730"/>
      <c r="K730"/>
    </row>
    <row r="731" spans="1:11" s="152" customFormat="1" x14ac:dyDescent="0.2">
      <c r="A731" s="12"/>
      <c r="B731" s="52"/>
      <c r="C731" s="11"/>
      <c r="D731" s="21"/>
      <c r="E731" s="77"/>
      <c r="F731" s="14"/>
      <c r="G731"/>
      <c r="H731"/>
      <c r="I731"/>
      <c r="J731"/>
      <c r="K731"/>
    </row>
    <row r="732" spans="1:11" s="152" customFormat="1" x14ac:dyDescent="0.2">
      <c r="A732" s="12"/>
      <c r="B732" s="50"/>
      <c r="C732" s="16"/>
      <c r="D732" s="21"/>
      <c r="E732" s="77"/>
      <c r="F732" s="14"/>
      <c r="G732"/>
      <c r="H732"/>
      <c r="I732"/>
      <c r="J732"/>
      <c r="K732"/>
    </row>
    <row r="733" spans="1:11" s="152" customFormat="1" x14ac:dyDescent="0.2">
      <c r="A733" s="12"/>
      <c r="B733" s="50"/>
      <c r="C733" s="16"/>
      <c r="D733" s="21"/>
      <c r="E733" s="77"/>
      <c r="F733" s="44"/>
      <c r="G733"/>
      <c r="H733"/>
      <c r="I733"/>
      <c r="J733"/>
      <c r="K733"/>
    </row>
    <row r="734" spans="1:11" s="152" customFormat="1" x14ac:dyDescent="0.2">
      <c r="A734" s="185"/>
      <c r="B734" s="52"/>
      <c r="C734" s="11"/>
      <c r="D734" s="21"/>
      <c r="E734" s="77"/>
      <c r="F734" s="20"/>
      <c r="G734"/>
      <c r="H734"/>
      <c r="I734"/>
      <c r="J734"/>
      <c r="K734"/>
    </row>
    <row r="735" spans="1:11" s="152" customFormat="1" x14ac:dyDescent="0.2">
      <c r="A735" s="46"/>
      <c r="B735" s="52"/>
      <c r="C735" s="11"/>
      <c r="D735" s="21"/>
      <c r="E735" s="77"/>
      <c r="F735" s="14"/>
      <c r="G735"/>
      <c r="H735"/>
      <c r="I735"/>
      <c r="J735"/>
      <c r="K735"/>
    </row>
    <row r="736" spans="1:11" s="152" customFormat="1" x14ac:dyDescent="0.2">
      <c r="A736" s="46"/>
      <c r="B736" s="52"/>
      <c r="C736" s="11"/>
      <c r="D736" s="21"/>
      <c r="E736" s="77"/>
      <c r="F736" s="14"/>
      <c r="G736"/>
      <c r="H736"/>
      <c r="I736"/>
      <c r="J736"/>
      <c r="K736"/>
    </row>
    <row r="737" spans="1:11" s="152" customFormat="1" x14ac:dyDescent="0.2">
      <c r="A737" s="12"/>
      <c r="B737" s="50"/>
      <c r="C737" s="16"/>
      <c r="D737" s="21"/>
      <c r="E737" s="77"/>
      <c r="F737" s="14"/>
      <c r="G737"/>
      <c r="H737"/>
      <c r="I737"/>
      <c r="J737"/>
      <c r="K737"/>
    </row>
    <row r="738" spans="1:11" s="152" customFormat="1" x14ac:dyDescent="0.2">
      <c r="A738" s="12"/>
      <c r="B738" s="52"/>
      <c r="C738" s="11"/>
      <c r="D738" s="21"/>
      <c r="E738" s="77"/>
      <c r="F738" s="14"/>
      <c r="G738"/>
      <c r="H738"/>
      <c r="I738"/>
      <c r="J738"/>
      <c r="K738"/>
    </row>
    <row r="739" spans="1:11" s="152" customFormat="1" x14ac:dyDescent="0.2">
      <c r="A739" s="46"/>
      <c r="B739" s="52"/>
      <c r="C739" s="11"/>
      <c r="D739" s="21"/>
      <c r="E739" s="44"/>
      <c r="F739" s="14"/>
      <c r="G739"/>
      <c r="H739"/>
      <c r="I739"/>
      <c r="J739"/>
      <c r="K739"/>
    </row>
    <row r="740" spans="1:11" s="152" customFormat="1" x14ac:dyDescent="0.2">
      <c r="A740" s="46"/>
      <c r="B740" s="44"/>
      <c r="C740" s="44"/>
      <c r="D740" s="44"/>
      <c r="E740" s="127"/>
      <c r="F740" s="14"/>
      <c r="G740"/>
      <c r="H740"/>
      <c r="I740"/>
      <c r="J740"/>
      <c r="K740"/>
    </row>
    <row r="741" spans="1:11" s="152" customFormat="1" x14ac:dyDescent="0.2">
      <c r="A741" s="12"/>
      <c r="B741" s="49"/>
      <c r="C741" s="17"/>
      <c r="D741" s="25"/>
      <c r="E741" s="77"/>
      <c r="F741" s="14"/>
      <c r="G741"/>
      <c r="H741"/>
      <c r="I741"/>
      <c r="J741"/>
      <c r="K741"/>
    </row>
    <row r="742" spans="1:11" s="152" customFormat="1" x14ac:dyDescent="0.2">
      <c r="A742" s="191"/>
      <c r="B742" s="50"/>
      <c r="C742" s="16"/>
      <c r="D742" s="21"/>
      <c r="E742" s="77"/>
      <c r="F742" s="69"/>
      <c r="G742"/>
      <c r="H742"/>
      <c r="I742"/>
      <c r="J742"/>
      <c r="K742"/>
    </row>
    <row r="743" spans="1:11" s="152" customFormat="1" x14ac:dyDescent="0.2">
      <c r="A743" s="46"/>
      <c r="B743" s="50"/>
      <c r="C743" s="16"/>
      <c r="D743" s="21"/>
      <c r="E743" s="77"/>
      <c r="F743" s="14"/>
      <c r="G743"/>
      <c r="H743"/>
      <c r="I743"/>
      <c r="J743"/>
      <c r="K743"/>
    </row>
    <row r="744" spans="1:11" s="152" customFormat="1" x14ac:dyDescent="0.2">
      <c r="A744" s="12"/>
      <c r="B744" s="52"/>
      <c r="C744" s="11"/>
      <c r="D744" s="21"/>
      <c r="E744" s="77"/>
      <c r="F744" s="14"/>
      <c r="G744"/>
      <c r="H744"/>
      <c r="I744"/>
      <c r="J744"/>
      <c r="K744"/>
    </row>
    <row r="745" spans="1:11" s="152" customFormat="1" x14ac:dyDescent="0.2">
      <c r="A745" s="46"/>
      <c r="B745" s="50"/>
      <c r="C745" s="16"/>
      <c r="D745" s="21"/>
      <c r="E745" s="77"/>
      <c r="F745" s="14"/>
      <c r="G745"/>
      <c r="H745"/>
      <c r="I745"/>
      <c r="J745"/>
      <c r="K745"/>
    </row>
    <row r="746" spans="1:11" s="152" customFormat="1" x14ac:dyDescent="0.2">
      <c r="A746" s="46"/>
      <c r="B746" s="50"/>
      <c r="C746" s="16"/>
      <c r="D746" s="21"/>
      <c r="E746" s="77"/>
      <c r="F746" s="14"/>
      <c r="G746"/>
      <c r="H746"/>
      <c r="I746"/>
      <c r="J746"/>
      <c r="K746"/>
    </row>
    <row r="747" spans="1:11" s="152" customFormat="1" x14ac:dyDescent="0.2">
      <c r="A747" s="12"/>
      <c r="B747" s="52"/>
      <c r="C747" s="11"/>
      <c r="D747" s="21"/>
      <c r="E747" s="77"/>
      <c r="F747" s="14"/>
      <c r="G747"/>
      <c r="H747"/>
      <c r="I747"/>
      <c r="J747"/>
      <c r="K747"/>
    </row>
    <row r="748" spans="1:11" s="152" customFormat="1" x14ac:dyDescent="0.2">
      <c r="A748" s="12"/>
      <c r="B748" s="50"/>
      <c r="C748" s="16"/>
      <c r="D748" s="21"/>
      <c r="E748" s="77"/>
      <c r="F748" s="14"/>
      <c r="G748"/>
      <c r="H748"/>
      <c r="I748"/>
      <c r="J748"/>
      <c r="K748"/>
    </row>
    <row r="749" spans="1:11" s="152" customFormat="1" x14ac:dyDescent="0.2">
      <c r="A749" s="12"/>
      <c r="B749" s="52"/>
      <c r="C749" s="11"/>
      <c r="D749" s="21"/>
      <c r="E749" s="77"/>
      <c r="F749" s="14"/>
      <c r="G749"/>
      <c r="H749"/>
      <c r="I749"/>
      <c r="J749"/>
      <c r="K749"/>
    </row>
    <row r="750" spans="1:11" s="152" customFormat="1" x14ac:dyDescent="0.2">
      <c r="A750" s="46"/>
      <c r="B750" s="52"/>
      <c r="C750" s="11"/>
      <c r="D750" s="21"/>
      <c r="E750" s="77"/>
      <c r="F750" s="14"/>
      <c r="G750"/>
      <c r="H750"/>
      <c r="I750"/>
      <c r="J750"/>
      <c r="K750"/>
    </row>
    <row r="751" spans="1:11" s="152" customFormat="1" x14ac:dyDescent="0.2">
      <c r="A751" s="12"/>
      <c r="B751" s="50"/>
      <c r="C751" s="16"/>
      <c r="D751" s="21"/>
      <c r="E751" s="77"/>
      <c r="F751" s="14"/>
      <c r="G751"/>
      <c r="H751"/>
      <c r="I751"/>
      <c r="J751"/>
      <c r="K751"/>
    </row>
    <row r="752" spans="1:11" s="152" customFormat="1" x14ac:dyDescent="0.2">
      <c r="A752" s="12"/>
      <c r="B752" s="50"/>
      <c r="C752" s="16"/>
      <c r="D752" s="21"/>
      <c r="E752" s="77"/>
      <c r="F752" s="14"/>
      <c r="G752"/>
      <c r="H752"/>
      <c r="I752"/>
      <c r="J752"/>
      <c r="K752"/>
    </row>
    <row r="753" spans="1:11" s="152" customFormat="1" x14ac:dyDescent="0.2">
      <c r="A753" s="12"/>
      <c r="B753" s="52"/>
      <c r="C753" s="11"/>
      <c r="D753" s="21"/>
      <c r="E753" s="77"/>
      <c r="F753" s="44"/>
      <c r="G753"/>
      <c r="H753"/>
      <c r="I753"/>
      <c r="J753"/>
      <c r="K753"/>
    </row>
    <row r="754" spans="1:11" s="152" customFormat="1" x14ac:dyDescent="0.2">
      <c r="A754" s="185"/>
      <c r="B754" s="52"/>
      <c r="C754" s="11"/>
      <c r="D754" s="21"/>
      <c r="E754" s="77"/>
      <c r="F754" s="20"/>
      <c r="G754"/>
      <c r="H754"/>
      <c r="I754"/>
      <c r="J754"/>
      <c r="K754"/>
    </row>
    <row r="755" spans="1:11" s="152" customFormat="1" x14ac:dyDescent="0.2">
      <c r="A755" s="46"/>
      <c r="B755" s="50"/>
      <c r="C755" s="16"/>
      <c r="D755" s="21"/>
      <c r="E755" s="77"/>
      <c r="F755" s="14"/>
      <c r="G755"/>
      <c r="H755"/>
      <c r="I755"/>
      <c r="J755"/>
      <c r="K755"/>
    </row>
    <row r="756" spans="1:11" s="152" customFormat="1" x14ac:dyDescent="0.2">
      <c r="A756" s="46"/>
      <c r="B756" s="52"/>
      <c r="C756" s="11"/>
      <c r="D756" s="21"/>
      <c r="E756" s="77"/>
      <c r="F756" s="14"/>
      <c r="G756"/>
      <c r="H756"/>
      <c r="I756"/>
      <c r="J756"/>
      <c r="K756"/>
    </row>
    <row r="757" spans="1:11" s="152" customFormat="1" x14ac:dyDescent="0.2">
      <c r="A757" s="12"/>
      <c r="B757" s="52"/>
      <c r="C757" s="11"/>
      <c r="D757" s="21"/>
      <c r="E757" s="77"/>
      <c r="F757" s="14"/>
      <c r="G757"/>
      <c r="H757"/>
      <c r="I757"/>
      <c r="J757"/>
      <c r="K757"/>
    </row>
    <row r="758" spans="1:11" s="152" customFormat="1" x14ac:dyDescent="0.2">
      <c r="A758" s="46"/>
      <c r="B758" s="52"/>
      <c r="C758" s="11"/>
      <c r="D758" s="21"/>
      <c r="E758" s="77"/>
      <c r="F758" s="14"/>
      <c r="G758"/>
      <c r="H758"/>
      <c r="I758"/>
      <c r="J758"/>
      <c r="K758"/>
    </row>
    <row r="759" spans="1:11" s="152" customFormat="1" x14ac:dyDescent="0.2">
      <c r="A759" s="46"/>
      <c r="B759" s="52"/>
      <c r="C759" s="11"/>
      <c r="D759" s="21"/>
      <c r="E759" s="77"/>
      <c r="F759" s="14"/>
      <c r="G759"/>
      <c r="H759"/>
      <c r="I759"/>
      <c r="J759"/>
      <c r="K759"/>
    </row>
    <row r="760" spans="1:11" s="152" customFormat="1" x14ac:dyDescent="0.2">
      <c r="A760" s="12"/>
      <c r="B760" s="52"/>
      <c r="C760" s="11"/>
      <c r="D760" s="21"/>
      <c r="E760" s="77"/>
      <c r="F760" s="14"/>
      <c r="G760"/>
      <c r="H760"/>
      <c r="I760"/>
      <c r="J760"/>
      <c r="K760"/>
    </row>
    <row r="761" spans="1:11" s="152" customFormat="1" x14ac:dyDescent="0.2">
      <c r="A761" s="46"/>
      <c r="B761" s="50"/>
      <c r="C761" s="16"/>
      <c r="D761" s="21"/>
      <c r="E761" s="77"/>
      <c r="F761" s="14"/>
      <c r="G761"/>
      <c r="H761"/>
      <c r="I761"/>
      <c r="J761"/>
      <c r="K761"/>
    </row>
    <row r="762" spans="1:11" s="152" customFormat="1" x14ac:dyDescent="0.2">
      <c r="A762" s="12"/>
      <c r="B762" s="50"/>
      <c r="C762" s="16"/>
      <c r="D762" s="21"/>
      <c r="E762" s="77"/>
      <c r="F762" s="14"/>
      <c r="G762"/>
      <c r="H762"/>
      <c r="I762"/>
      <c r="J762"/>
      <c r="K762"/>
    </row>
    <row r="763" spans="1:11" s="152" customFormat="1" x14ac:dyDescent="0.2">
      <c r="A763" s="12"/>
      <c r="B763" s="52"/>
      <c r="C763" s="11"/>
      <c r="D763" s="21"/>
      <c r="E763" s="77"/>
      <c r="F763" s="14"/>
      <c r="G763"/>
      <c r="H763"/>
      <c r="I763"/>
      <c r="J763"/>
      <c r="K763"/>
    </row>
    <row r="764" spans="1:11" s="152" customFormat="1" x14ac:dyDescent="0.2">
      <c r="A764" s="46"/>
      <c r="B764" s="50"/>
      <c r="C764" s="16"/>
      <c r="D764" s="21"/>
      <c r="E764" s="77"/>
      <c r="F764" s="14"/>
      <c r="G764"/>
      <c r="H764"/>
      <c r="I764"/>
      <c r="J764"/>
      <c r="K764"/>
    </row>
    <row r="765" spans="1:11" s="152" customFormat="1" x14ac:dyDescent="0.2">
      <c r="A765" s="46"/>
      <c r="B765" s="50"/>
      <c r="C765" s="16"/>
      <c r="D765" s="21"/>
      <c r="E765" s="77"/>
      <c r="F765" s="14"/>
      <c r="G765"/>
      <c r="H765"/>
      <c r="I765"/>
      <c r="J765"/>
      <c r="K765"/>
    </row>
    <row r="766" spans="1:11" s="152" customFormat="1" x14ac:dyDescent="0.2">
      <c r="A766" s="12"/>
      <c r="B766" s="52"/>
      <c r="C766" s="11"/>
      <c r="D766" s="21"/>
      <c r="E766" s="77"/>
      <c r="F766" s="14"/>
      <c r="G766"/>
      <c r="H766"/>
      <c r="I766"/>
      <c r="J766"/>
      <c r="K766"/>
    </row>
    <row r="767" spans="1:11" s="152" customFormat="1" x14ac:dyDescent="0.2">
      <c r="A767" s="12"/>
      <c r="B767" s="50"/>
      <c r="C767" s="16"/>
      <c r="D767" s="21"/>
      <c r="E767" s="77"/>
      <c r="F767" s="14"/>
      <c r="G767"/>
      <c r="H767"/>
      <c r="I767"/>
      <c r="J767"/>
      <c r="K767"/>
    </row>
    <row r="768" spans="1:11" s="152" customFormat="1" x14ac:dyDescent="0.2">
      <c r="A768" s="46"/>
      <c r="B768" s="52"/>
      <c r="C768" s="11"/>
      <c r="D768" s="21"/>
      <c r="E768" s="77"/>
      <c r="F768" s="14"/>
      <c r="G768"/>
      <c r="H768"/>
      <c r="I768"/>
      <c r="J768"/>
      <c r="K768"/>
    </row>
    <row r="769" spans="1:11" s="152" customFormat="1" x14ac:dyDescent="0.2">
      <c r="A769" s="12"/>
      <c r="B769" s="50"/>
      <c r="C769" s="16"/>
      <c r="D769" s="21"/>
      <c r="E769" s="77"/>
      <c r="F769" s="14"/>
      <c r="G769"/>
      <c r="H769"/>
      <c r="I769"/>
      <c r="J769"/>
      <c r="K769"/>
    </row>
    <row r="770" spans="1:11" s="152" customFormat="1" x14ac:dyDescent="0.2">
      <c r="A770" s="12"/>
      <c r="B770" s="50"/>
      <c r="C770" s="16"/>
      <c r="D770" s="21"/>
      <c r="E770" s="77"/>
      <c r="F770" s="14"/>
      <c r="G770"/>
      <c r="H770"/>
      <c r="I770"/>
      <c r="J770"/>
      <c r="K770"/>
    </row>
    <row r="771" spans="1:11" s="152" customFormat="1" x14ac:dyDescent="0.2">
      <c r="A771" s="12"/>
      <c r="B771" s="52"/>
      <c r="C771" s="11"/>
      <c r="D771" s="21"/>
      <c r="E771" s="44"/>
      <c r="F771" s="14"/>
      <c r="G771"/>
      <c r="H771"/>
      <c r="I771"/>
      <c r="J771"/>
      <c r="K771"/>
    </row>
    <row r="772" spans="1:11" s="152" customFormat="1" x14ac:dyDescent="0.2">
      <c r="A772" s="12"/>
      <c r="B772" s="44"/>
      <c r="C772" s="44"/>
      <c r="D772" s="44"/>
      <c r="E772" s="127"/>
      <c r="F772" s="14"/>
      <c r="G772"/>
      <c r="H772"/>
      <c r="I772"/>
      <c r="J772"/>
      <c r="K772"/>
    </row>
    <row r="773" spans="1:11" s="152" customFormat="1" x14ac:dyDescent="0.2">
      <c r="A773" s="12"/>
      <c r="B773" s="49"/>
      <c r="C773" s="17"/>
      <c r="D773" s="25"/>
      <c r="E773" s="77"/>
      <c r="F773" s="14"/>
      <c r="G773"/>
      <c r="H773"/>
      <c r="I773"/>
      <c r="J773"/>
      <c r="K773"/>
    </row>
    <row r="774" spans="1:11" s="152" customFormat="1" x14ac:dyDescent="0.2">
      <c r="A774" s="46"/>
      <c r="B774" s="50"/>
      <c r="C774" s="16"/>
      <c r="D774" s="21"/>
      <c r="E774" s="77"/>
      <c r="F774" s="14"/>
      <c r="G774"/>
      <c r="H774"/>
      <c r="I774"/>
      <c r="J774"/>
      <c r="K774"/>
    </row>
    <row r="775" spans="1:11" s="152" customFormat="1" x14ac:dyDescent="0.2">
      <c r="A775" s="46"/>
      <c r="B775" s="50"/>
      <c r="C775" s="16"/>
      <c r="D775" s="21"/>
      <c r="E775" s="77"/>
      <c r="F775" s="14"/>
      <c r="G775"/>
      <c r="H775"/>
      <c r="I775"/>
      <c r="J775"/>
      <c r="K775"/>
    </row>
    <row r="776" spans="1:11" s="152" customFormat="1" x14ac:dyDescent="0.2">
      <c r="A776" s="12"/>
      <c r="B776" s="52"/>
      <c r="C776" s="11"/>
      <c r="D776" s="21"/>
      <c r="E776" s="77"/>
      <c r="F776" s="14"/>
      <c r="G776"/>
      <c r="H776"/>
      <c r="I776"/>
      <c r="J776"/>
      <c r="K776"/>
    </row>
    <row r="777" spans="1:11" s="152" customFormat="1" x14ac:dyDescent="0.2">
      <c r="A777" s="46"/>
      <c r="B777" s="50"/>
      <c r="C777" s="16"/>
      <c r="D777" s="21"/>
      <c r="E777" s="77"/>
      <c r="F777" s="14"/>
      <c r="G777"/>
      <c r="H777"/>
      <c r="I777"/>
      <c r="J777"/>
      <c r="K777"/>
    </row>
    <row r="778" spans="1:11" s="152" customFormat="1" x14ac:dyDescent="0.2">
      <c r="A778" s="46"/>
      <c r="B778" s="52"/>
      <c r="C778" s="11"/>
      <c r="D778" s="21"/>
      <c r="E778" s="77"/>
      <c r="F778" s="14"/>
      <c r="G778"/>
      <c r="H778"/>
      <c r="I778"/>
      <c r="J778"/>
      <c r="K778"/>
    </row>
    <row r="779" spans="1:11" s="152" customFormat="1" x14ac:dyDescent="0.2">
      <c r="A779" s="12"/>
      <c r="B779" s="50"/>
      <c r="C779" s="16"/>
      <c r="D779" s="21"/>
      <c r="E779" s="77"/>
      <c r="F779" s="14"/>
      <c r="G779"/>
      <c r="H779"/>
      <c r="I779"/>
      <c r="J779"/>
      <c r="K779"/>
    </row>
    <row r="780" spans="1:11" s="152" customFormat="1" x14ac:dyDescent="0.2">
      <c r="A780" s="46"/>
      <c r="B780" s="50"/>
      <c r="C780" s="16"/>
      <c r="D780" s="21"/>
      <c r="E780" s="77"/>
      <c r="F780" s="14"/>
      <c r="G780"/>
      <c r="H780"/>
      <c r="I780"/>
      <c r="J780"/>
      <c r="K780"/>
    </row>
    <row r="781" spans="1:11" s="152" customFormat="1" x14ac:dyDescent="0.2">
      <c r="A781" s="12"/>
      <c r="B781" s="52"/>
      <c r="C781" s="11"/>
      <c r="D781" s="21"/>
      <c r="E781" s="77"/>
      <c r="F781" s="14"/>
      <c r="G781"/>
      <c r="H781"/>
      <c r="I781"/>
      <c r="J781"/>
      <c r="K781"/>
    </row>
    <row r="782" spans="1:11" s="152" customFormat="1" x14ac:dyDescent="0.2">
      <c r="A782" s="46"/>
      <c r="B782" s="52"/>
      <c r="C782" s="11"/>
      <c r="D782" s="21"/>
      <c r="E782" s="77"/>
      <c r="F782" s="14"/>
      <c r="G782"/>
      <c r="H782"/>
      <c r="I782"/>
      <c r="J782"/>
      <c r="K782"/>
    </row>
    <row r="783" spans="1:11" s="152" customFormat="1" x14ac:dyDescent="0.2">
      <c r="A783" s="46"/>
      <c r="B783" s="50"/>
      <c r="C783" s="16"/>
      <c r="D783" s="21"/>
      <c r="E783" s="77"/>
      <c r="F783" s="14"/>
      <c r="G783"/>
      <c r="H783"/>
      <c r="I783"/>
      <c r="J783"/>
      <c r="K783"/>
    </row>
    <row r="784" spans="1:11" s="152" customFormat="1" x14ac:dyDescent="0.2">
      <c r="A784" s="12"/>
      <c r="B784" s="50"/>
      <c r="C784" s="16"/>
      <c r="D784" s="21"/>
      <c r="E784" s="77"/>
      <c r="F784" s="14"/>
      <c r="G784"/>
      <c r="H784"/>
      <c r="I784"/>
      <c r="J784"/>
      <c r="K784"/>
    </row>
    <row r="785" spans="1:11" s="152" customFormat="1" x14ac:dyDescent="0.2">
      <c r="A785" s="12"/>
      <c r="B785" s="52"/>
      <c r="C785" s="11"/>
      <c r="D785" s="21"/>
      <c r="E785" s="77"/>
      <c r="F785" s="44"/>
      <c r="G785"/>
      <c r="H785"/>
      <c r="I785"/>
      <c r="J785"/>
      <c r="K785"/>
    </row>
    <row r="786" spans="1:11" s="152" customFormat="1" x14ac:dyDescent="0.2">
      <c r="A786" s="185"/>
      <c r="B786" s="52"/>
      <c r="C786" s="11"/>
      <c r="D786" s="21"/>
      <c r="E786" s="44"/>
      <c r="F786" s="20"/>
      <c r="G786"/>
      <c r="H786"/>
      <c r="I786"/>
      <c r="J786"/>
      <c r="K786"/>
    </row>
    <row r="787" spans="1:11" s="152" customFormat="1" x14ac:dyDescent="0.2">
      <c r="A787" s="46"/>
      <c r="B787" s="44"/>
      <c r="C787" s="44"/>
      <c r="D787" s="44"/>
      <c r="E787" s="127"/>
      <c r="F787" s="14"/>
      <c r="G787"/>
      <c r="H787"/>
      <c r="I787"/>
      <c r="J787"/>
      <c r="K787"/>
    </row>
    <row r="788" spans="1:11" s="152" customFormat="1" x14ac:dyDescent="0.2">
      <c r="A788" s="46"/>
      <c r="B788" s="49"/>
      <c r="C788" s="17"/>
      <c r="D788" s="25"/>
      <c r="E788" s="77"/>
      <c r="F788" s="14"/>
      <c r="G788"/>
      <c r="H788"/>
      <c r="I788"/>
      <c r="J788"/>
      <c r="K788"/>
    </row>
    <row r="789" spans="1:11" s="152" customFormat="1" x14ac:dyDescent="0.2">
      <c r="A789" s="12"/>
      <c r="B789" s="50"/>
      <c r="C789" s="16"/>
      <c r="D789" s="21"/>
      <c r="E789" s="77"/>
      <c r="F789" s="14"/>
      <c r="G789"/>
      <c r="H789"/>
      <c r="I789"/>
      <c r="J789"/>
      <c r="K789"/>
    </row>
    <row r="790" spans="1:11" s="152" customFormat="1" x14ac:dyDescent="0.2">
      <c r="A790" s="46"/>
      <c r="B790" s="50"/>
      <c r="C790" s="16"/>
      <c r="D790" s="21"/>
      <c r="E790" s="77"/>
      <c r="F790" s="14"/>
      <c r="G790"/>
      <c r="H790"/>
      <c r="I790"/>
      <c r="J790"/>
      <c r="K790"/>
    </row>
    <row r="791" spans="1:11" s="152" customFormat="1" x14ac:dyDescent="0.2">
      <c r="A791" s="12"/>
      <c r="B791" s="52"/>
      <c r="C791" s="11"/>
      <c r="D791" s="21"/>
      <c r="E791" s="44"/>
      <c r="F791" s="14"/>
      <c r="G791"/>
      <c r="H791"/>
      <c r="I791"/>
      <c r="J791"/>
      <c r="K791"/>
    </row>
    <row r="792" spans="1:11" s="152" customFormat="1" x14ac:dyDescent="0.2">
      <c r="A792" s="46"/>
      <c r="B792" s="44"/>
      <c r="C792" s="44"/>
      <c r="D792" s="44"/>
      <c r="E792" s="163"/>
      <c r="F792" s="14"/>
      <c r="G792"/>
      <c r="H792"/>
      <c r="I792"/>
      <c r="J792"/>
      <c r="K792"/>
    </row>
    <row r="793" spans="1:11" s="152" customFormat="1" x14ac:dyDescent="0.2">
      <c r="A793" s="46"/>
      <c r="B793" s="163"/>
      <c r="C793" s="163"/>
      <c r="D793" s="163"/>
      <c r="E793" s="143"/>
      <c r="F793" s="14"/>
      <c r="G793"/>
      <c r="H793"/>
      <c r="I793"/>
      <c r="J793"/>
      <c r="K793"/>
    </row>
    <row r="794" spans="1:11" s="152" customFormat="1" x14ac:dyDescent="0.2">
      <c r="A794" s="12"/>
      <c r="B794"/>
      <c r="C794" s="19"/>
      <c r="D794"/>
      <c r="E794" s="143"/>
      <c r="F794" s="14"/>
      <c r="G794"/>
      <c r="H794"/>
      <c r="I794"/>
      <c r="J794"/>
      <c r="K794"/>
    </row>
    <row r="795" spans="1:11" s="152" customFormat="1" ht="15.75" x14ac:dyDescent="0.25">
      <c r="A795" s="12"/>
      <c r="B795"/>
      <c r="C795" s="19"/>
      <c r="D795"/>
      <c r="E795" s="158"/>
      <c r="F795" s="14"/>
      <c r="G795"/>
      <c r="H795"/>
      <c r="I795"/>
      <c r="J795"/>
      <c r="K795"/>
    </row>
    <row r="796" spans="1:11" s="152" customFormat="1" ht="15.75" x14ac:dyDescent="0.25">
      <c r="A796" s="46"/>
      <c r="B796" s="158"/>
      <c r="C796" s="167"/>
      <c r="D796" s="158"/>
      <c r="E796" s="148"/>
      <c r="F796" s="14"/>
      <c r="G796"/>
      <c r="H796"/>
      <c r="I796"/>
      <c r="J796"/>
      <c r="K796"/>
    </row>
    <row r="797" spans="1:11" s="152" customFormat="1" x14ac:dyDescent="0.2">
      <c r="A797" s="46"/>
      <c r="B797" s="148"/>
      <c r="C797" s="169"/>
      <c r="D797" s="148"/>
      <c r="E797" s="131"/>
      <c r="F797" s="14"/>
      <c r="G797"/>
      <c r="H797"/>
      <c r="I797"/>
      <c r="J797"/>
      <c r="K797"/>
    </row>
    <row r="798" spans="1:11" s="152" customFormat="1" x14ac:dyDescent="0.2">
      <c r="A798" s="12"/>
      <c r="B798" s="70"/>
      <c r="C798" s="170"/>
      <c r="D798" s="70"/>
      <c r="E798" s="131"/>
      <c r="F798" s="14"/>
      <c r="G798"/>
      <c r="H798"/>
      <c r="I798"/>
      <c r="J798"/>
      <c r="K798"/>
    </row>
    <row r="799" spans="1:11" s="152" customFormat="1" x14ac:dyDescent="0.2">
      <c r="A799" s="12"/>
      <c r="B799" s="41"/>
      <c r="C799" s="56"/>
      <c r="D799" s="70"/>
      <c r="E799" s="130"/>
      <c r="F799" s="14"/>
      <c r="G799"/>
      <c r="H799"/>
      <c r="I799"/>
      <c r="J799"/>
      <c r="K799"/>
    </row>
    <row r="800" spans="1:11" s="152" customFormat="1" x14ac:dyDescent="0.2">
      <c r="A800" s="12"/>
      <c r="B800" s="43"/>
      <c r="C800" s="60"/>
      <c r="D800" s="57"/>
      <c r="E800" s="130"/>
      <c r="F800" s="44"/>
      <c r="G800"/>
      <c r="H800"/>
      <c r="I800"/>
      <c r="J800"/>
      <c r="K800"/>
    </row>
    <row r="801" spans="1:11" s="152" customFormat="1" x14ac:dyDescent="0.2">
      <c r="A801" s="185"/>
      <c r="B801" s="43"/>
      <c r="C801" s="60"/>
      <c r="D801" s="57"/>
      <c r="E801" s="130"/>
      <c r="F801" s="20"/>
      <c r="G801"/>
      <c r="H801"/>
      <c r="I801"/>
      <c r="J801"/>
      <c r="K801"/>
    </row>
    <row r="802" spans="1:11" s="152" customFormat="1" x14ac:dyDescent="0.2">
      <c r="A802" s="46"/>
      <c r="B802" s="51"/>
      <c r="C802" s="18"/>
      <c r="D802" s="57"/>
      <c r="E802" s="130"/>
      <c r="F802" s="14"/>
      <c r="G802"/>
      <c r="H802"/>
      <c r="I802"/>
      <c r="J802"/>
      <c r="K802"/>
    </row>
    <row r="803" spans="1:11" s="152" customFormat="1" x14ac:dyDescent="0.2">
      <c r="A803" s="46"/>
      <c r="B803" s="41"/>
      <c r="C803" s="56"/>
      <c r="D803" s="57"/>
      <c r="E803" s="130"/>
      <c r="F803" s="14"/>
      <c r="G803"/>
      <c r="H803"/>
      <c r="I803"/>
      <c r="J803"/>
      <c r="K803"/>
    </row>
    <row r="804" spans="1:11" s="152" customFormat="1" x14ac:dyDescent="0.2">
      <c r="A804" s="12"/>
      <c r="B804" s="50"/>
      <c r="C804" s="60"/>
      <c r="D804" s="57"/>
      <c r="E804" s="130"/>
      <c r="F804" s="14"/>
      <c r="G804"/>
      <c r="H804"/>
      <c r="I804"/>
      <c r="J804"/>
      <c r="K804"/>
    </row>
    <row r="805" spans="1:11" s="152" customFormat="1" x14ac:dyDescent="0.2">
      <c r="A805" s="12"/>
      <c r="B805" s="50"/>
      <c r="C805" s="60"/>
      <c r="D805" s="57"/>
      <c r="E805" s="130"/>
      <c r="F805" s="44"/>
      <c r="G805"/>
      <c r="H805"/>
      <c r="I805"/>
      <c r="J805"/>
      <c r="K805"/>
    </row>
    <row r="806" spans="1:11" s="152" customFormat="1" x14ac:dyDescent="0.2">
      <c r="A806" s="192"/>
      <c r="B806" s="72"/>
      <c r="C806" s="18"/>
      <c r="D806" s="57"/>
      <c r="E806" s="130"/>
      <c r="F806" s="163"/>
      <c r="G806"/>
      <c r="H806"/>
      <c r="I806"/>
      <c r="J806"/>
      <c r="K806"/>
    </row>
    <row r="807" spans="1:11" s="152" customFormat="1" x14ac:dyDescent="0.2">
      <c r="A807" s="62"/>
      <c r="B807" s="43"/>
      <c r="C807" s="60"/>
      <c r="D807" s="57"/>
      <c r="E807" s="130"/>
      <c r="F807" s="21"/>
      <c r="G807"/>
      <c r="H807"/>
      <c r="I807"/>
      <c r="J807"/>
      <c r="K807"/>
    </row>
    <row r="808" spans="1:11" s="152" customFormat="1" x14ac:dyDescent="0.2">
      <c r="A808" s="62"/>
      <c r="B808" s="43"/>
      <c r="C808" s="60"/>
      <c r="D808" s="57"/>
      <c r="E808" s="130"/>
      <c r="F808" s="21"/>
      <c r="G808"/>
      <c r="H808"/>
      <c r="I808"/>
      <c r="J808"/>
      <c r="K808"/>
    </row>
    <row r="809" spans="1:11" s="152" customFormat="1" ht="15.75" x14ac:dyDescent="0.25">
      <c r="A809" s="188"/>
      <c r="B809" s="52"/>
      <c r="C809" s="18"/>
      <c r="D809" s="57"/>
      <c r="E809" s="130"/>
      <c r="F809" s="158"/>
      <c r="G809"/>
      <c r="H809"/>
      <c r="I809"/>
      <c r="J809"/>
      <c r="K809"/>
    </row>
    <row r="810" spans="1:11" s="152" customFormat="1" x14ac:dyDescent="0.2">
      <c r="A810" s="22"/>
      <c r="B810" s="43"/>
      <c r="C810" s="60"/>
      <c r="D810" s="57"/>
      <c r="E810" s="130"/>
      <c r="F810" s="148"/>
      <c r="G810"/>
      <c r="H810"/>
      <c r="I810"/>
      <c r="J810"/>
      <c r="K810"/>
    </row>
    <row r="811" spans="1:11" s="152" customFormat="1" x14ac:dyDescent="0.2">
      <c r="A811" s="70"/>
      <c r="B811" s="43"/>
      <c r="C811" s="60"/>
      <c r="D811" s="57"/>
      <c r="E811" s="130"/>
      <c r="F811" s="71"/>
      <c r="G811"/>
      <c r="H811"/>
      <c r="I811"/>
      <c r="J811"/>
      <c r="K811"/>
    </row>
    <row r="812" spans="1:11" s="152" customFormat="1" x14ac:dyDescent="0.2">
      <c r="A812" s="70"/>
      <c r="B812" s="52"/>
      <c r="C812" s="18"/>
      <c r="D812" s="57"/>
      <c r="E812" s="130"/>
      <c r="F812" s="71"/>
      <c r="G812"/>
      <c r="H812"/>
      <c r="I812"/>
      <c r="J812"/>
      <c r="K812"/>
    </row>
    <row r="813" spans="1:11" s="152" customFormat="1" x14ac:dyDescent="0.2">
      <c r="A813" s="57"/>
      <c r="B813" s="52"/>
      <c r="C813" s="18"/>
      <c r="D813" s="57"/>
      <c r="E813" s="131"/>
      <c r="F813" s="53"/>
      <c r="G813"/>
      <c r="H813"/>
      <c r="I813"/>
      <c r="J813"/>
      <c r="K813"/>
    </row>
    <row r="814" spans="1:11" s="152" customFormat="1" x14ac:dyDescent="0.2">
      <c r="A814" s="57"/>
      <c r="B814" s="41"/>
      <c r="C814" s="56"/>
      <c r="D814" s="70"/>
      <c r="E814" s="130"/>
      <c r="F814" s="53"/>
      <c r="G814"/>
      <c r="H814"/>
      <c r="I814"/>
      <c r="J814"/>
      <c r="K814"/>
    </row>
    <row r="815" spans="1:11" s="152" customFormat="1" x14ac:dyDescent="0.2">
      <c r="A815" s="57"/>
      <c r="B815" s="50"/>
      <c r="C815" s="60"/>
      <c r="D815" s="57"/>
      <c r="E815" s="130"/>
      <c r="F815" s="53"/>
      <c r="G815"/>
      <c r="H815"/>
      <c r="I815"/>
      <c r="J815"/>
      <c r="K815"/>
    </row>
    <row r="816" spans="1:11" s="152" customFormat="1" x14ac:dyDescent="0.2">
      <c r="A816" s="70"/>
      <c r="B816" s="50"/>
      <c r="C816" s="60"/>
      <c r="D816" s="57"/>
      <c r="E816" s="130"/>
      <c r="F816" s="53"/>
      <c r="G816"/>
      <c r="H816"/>
      <c r="I816"/>
      <c r="J816"/>
      <c r="K816"/>
    </row>
    <row r="817" spans="1:11" s="152" customFormat="1" x14ac:dyDescent="0.2">
      <c r="A817" s="57"/>
      <c r="B817" s="52"/>
      <c r="C817" s="18"/>
      <c r="D817" s="57"/>
      <c r="E817" s="130"/>
      <c r="F817" s="53"/>
      <c r="G817"/>
      <c r="H817"/>
      <c r="I817"/>
      <c r="J817"/>
      <c r="K817"/>
    </row>
    <row r="818" spans="1:11" s="152" customFormat="1" x14ac:dyDescent="0.2">
      <c r="A818" s="57"/>
      <c r="B818" s="52"/>
      <c r="C818" s="18"/>
      <c r="D818" s="57"/>
      <c r="E818" s="130"/>
      <c r="F818" s="53"/>
      <c r="G818"/>
      <c r="H818"/>
      <c r="I818"/>
      <c r="J818"/>
      <c r="K818"/>
    </row>
    <row r="819" spans="1:11" s="152" customFormat="1" x14ac:dyDescent="0.2">
      <c r="A819" s="57"/>
      <c r="B819" s="52"/>
      <c r="C819" s="18"/>
      <c r="D819" s="57"/>
      <c r="E819" s="130"/>
      <c r="F819" s="13"/>
      <c r="G819"/>
      <c r="H819"/>
      <c r="I819"/>
      <c r="J819"/>
      <c r="K819"/>
    </row>
    <row r="820" spans="1:11" s="152" customFormat="1" x14ac:dyDescent="0.2">
      <c r="A820" s="57"/>
      <c r="B820" s="52"/>
      <c r="C820" s="18"/>
      <c r="D820" s="57"/>
      <c r="E820" s="130"/>
      <c r="F820" s="53"/>
      <c r="G820"/>
      <c r="H820"/>
      <c r="I820"/>
      <c r="J820"/>
      <c r="K820"/>
    </row>
    <row r="821" spans="1:11" s="152" customFormat="1" x14ac:dyDescent="0.2">
      <c r="A821" s="57"/>
      <c r="B821" s="50"/>
      <c r="C821" s="60"/>
      <c r="D821" s="57"/>
      <c r="E821" s="130"/>
      <c r="F821" s="53"/>
      <c r="G821"/>
      <c r="H821"/>
      <c r="I821"/>
      <c r="J821"/>
      <c r="K821"/>
    </row>
    <row r="822" spans="1:11" s="152" customFormat="1" x14ac:dyDescent="0.2">
      <c r="A822" s="57"/>
      <c r="B822" s="52"/>
      <c r="C822" s="18"/>
      <c r="D822" s="57"/>
      <c r="E822" s="130"/>
      <c r="F822" s="53"/>
      <c r="G822"/>
      <c r="H822"/>
      <c r="I822"/>
      <c r="J822"/>
      <c r="K822"/>
    </row>
    <row r="823" spans="1:11" s="152" customFormat="1" x14ac:dyDescent="0.2">
      <c r="A823" s="57"/>
      <c r="B823" s="52"/>
      <c r="C823" s="18"/>
      <c r="D823" s="57"/>
      <c r="E823" s="131"/>
      <c r="F823" s="53"/>
      <c r="G823"/>
      <c r="H823"/>
      <c r="I823"/>
      <c r="J823"/>
      <c r="K823"/>
    </row>
    <row r="824" spans="1:11" s="152" customFormat="1" x14ac:dyDescent="0.2">
      <c r="A824" s="57"/>
      <c r="B824" s="49"/>
      <c r="C824" s="56"/>
      <c r="D824" s="70"/>
      <c r="E824" s="130"/>
      <c r="F824" s="53"/>
      <c r="G824"/>
      <c r="H824"/>
      <c r="I824"/>
      <c r="J824"/>
      <c r="K824"/>
    </row>
    <row r="825" spans="1:11" s="152" customFormat="1" x14ac:dyDescent="0.2">
      <c r="A825" s="57"/>
      <c r="B825" s="50"/>
      <c r="C825" s="60"/>
      <c r="D825" s="57"/>
      <c r="E825" s="130"/>
      <c r="F825" s="13"/>
      <c r="G825"/>
      <c r="H825"/>
      <c r="I825"/>
      <c r="J825"/>
      <c r="K825"/>
    </row>
    <row r="826" spans="1:11" s="152" customFormat="1" x14ac:dyDescent="0.2">
      <c r="A826" s="57"/>
      <c r="B826" s="50"/>
      <c r="C826" s="60"/>
      <c r="D826" s="57"/>
      <c r="E826" s="130"/>
      <c r="F826" s="13"/>
      <c r="G826"/>
      <c r="H826"/>
      <c r="I826"/>
      <c r="J826"/>
      <c r="K826"/>
    </row>
    <row r="827" spans="1:11" s="152" customFormat="1" x14ac:dyDescent="0.2">
      <c r="A827" s="70"/>
      <c r="B827" s="52"/>
      <c r="C827" s="18"/>
      <c r="D827" s="57"/>
      <c r="E827" s="130"/>
      <c r="F827" s="71"/>
      <c r="G827"/>
      <c r="H827"/>
      <c r="I827"/>
      <c r="J827"/>
      <c r="K827"/>
    </row>
    <row r="828" spans="1:11" s="152" customFormat="1" x14ac:dyDescent="0.2">
      <c r="A828" s="57"/>
      <c r="B828" s="52"/>
      <c r="C828" s="18"/>
      <c r="D828" s="57"/>
      <c r="E828" s="130"/>
      <c r="F828" s="53"/>
      <c r="G828"/>
      <c r="H828"/>
      <c r="I828"/>
      <c r="J828"/>
      <c r="K828"/>
    </row>
    <row r="829" spans="1:11" s="152" customFormat="1" x14ac:dyDescent="0.2">
      <c r="A829" s="57"/>
      <c r="B829" s="51"/>
      <c r="C829" s="18"/>
      <c r="D829" s="57"/>
      <c r="E829" s="130"/>
      <c r="F829" s="53"/>
      <c r="G829"/>
      <c r="H829"/>
      <c r="I829"/>
      <c r="J829"/>
      <c r="K829"/>
    </row>
    <row r="830" spans="1:11" s="152" customFormat="1" x14ac:dyDescent="0.2">
      <c r="A830" s="57"/>
      <c r="B830" s="52"/>
      <c r="C830" s="18"/>
      <c r="D830" s="57"/>
      <c r="E830" s="130"/>
      <c r="F830" s="13"/>
      <c r="G830"/>
      <c r="H830"/>
      <c r="I830"/>
      <c r="J830"/>
      <c r="K830"/>
    </row>
    <row r="831" spans="1:11" s="152" customFormat="1" x14ac:dyDescent="0.2">
      <c r="A831" s="57"/>
      <c r="B831" s="52"/>
      <c r="C831" s="18"/>
      <c r="D831" s="57"/>
      <c r="E831" s="130"/>
      <c r="F831" s="53"/>
      <c r="G831"/>
      <c r="H831"/>
      <c r="I831"/>
      <c r="J831"/>
      <c r="K831"/>
    </row>
    <row r="832" spans="1:11" s="152" customFormat="1" x14ac:dyDescent="0.2">
      <c r="A832" s="57"/>
      <c r="B832" s="50"/>
      <c r="C832" s="60"/>
      <c r="D832" s="57"/>
      <c r="E832" s="130"/>
      <c r="F832" s="13"/>
      <c r="G832"/>
      <c r="H832"/>
      <c r="I832"/>
      <c r="J832"/>
      <c r="K832"/>
    </row>
    <row r="833" spans="1:11" s="152" customFormat="1" x14ac:dyDescent="0.2">
      <c r="A833" s="57"/>
      <c r="B833" s="52"/>
      <c r="C833" s="18"/>
      <c r="D833" s="57"/>
      <c r="E833" s="131"/>
      <c r="F833" s="53"/>
      <c r="G833"/>
      <c r="H833"/>
      <c r="I833"/>
      <c r="J833"/>
      <c r="K833"/>
    </row>
    <row r="834" spans="1:11" s="152" customFormat="1" x14ac:dyDescent="0.2">
      <c r="A834" s="57"/>
      <c r="B834" s="49"/>
      <c r="C834" s="56"/>
      <c r="D834" s="70"/>
      <c r="E834" s="130"/>
      <c r="F834" s="53"/>
      <c r="G834"/>
      <c r="H834"/>
      <c r="I834"/>
      <c r="J834"/>
      <c r="K834"/>
    </row>
    <row r="835" spans="1:11" s="152" customFormat="1" x14ac:dyDescent="0.2">
      <c r="A835" s="57"/>
      <c r="B835" s="50"/>
      <c r="C835" s="60"/>
      <c r="D835" s="57"/>
      <c r="E835" s="130"/>
      <c r="F835" s="13"/>
      <c r="G835"/>
      <c r="H835"/>
      <c r="I835"/>
      <c r="J835"/>
      <c r="K835"/>
    </row>
    <row r="836" spans="1:11" s="152" customFormat="1" x14ac:dyDescent="0.2">
      <c r="A836" s="57"/>
      <c r="B836" s="50"/>
      <c r="C836" s="60"/>
      <c r="D836" s="57"/>
      <c r="E836" s="130"/>
      <c r="F836" s="13"/>
      <c r="G836"/>
      <c r="H836"/>
      <c r="I836"/>
      <c r="J836"/>
      <c r="K836"/>
    </row>
    <row r="837" spans="1:11" s="152" customFormat="1" x14ac:dyDescent="0.2">
      <c r="A837" s="70"/>
      <c r="B837" s="52"/>
      <c r="C837" s="18"/>
      <c r="D837" s="57"/>
      <c r="E837" s="130"/>
      <c r="F837" s="71"/>
      <c r="G837"/>
      <c r="H837"/>
      <c r="I837"/>
      <c r="J837"/>
      <c r="K837"/>
    </row>
    <row r="838" spans="1:11" s="152" customFormat="1" x14ac:dyDescent="0.2">
      <c r="A838" s="57"/>
      <c r="B838" s="52"/>
      <c r="C838" s="18"/>
      <c r="D838" s="57"/>
      <c r="E838" s="130"/>
      <c r="F838" s="53"/>
      <c r="G838"/>
      <c r="H838"/>
      <c r="I838"/>
      <c r="J838"/>
      <c r="K838"/>
    </row>
    <row r="839" spans="1:11" s="152" customFormat="1" x14ac:dyDescent="0.2">
      <c r="A839" s="57"/>
      <c r="B839" s="52"/>
      <c r="C839" s="18"/>
      <c r="D839" s="57"/>
      <c r="E839" s="130"/>
      <c r="F839" s="53"/>
      <c r="G839"/>
      <c r="H839"/>
      <c r="I839"/>
      <c r="J839"/>
      <c r="K839"/>
    </row>
    <row r="840" spans="1:11" s="152" customFormat="1" x14ac:dyDescent="0.2">
      <c r="A840" s="57"/>
      <c r="B840" s="52"/>
      <c r="C840" s="18"/>
      <c r="D840" s="57"/>
      <c r="E840" s="130"/>
      <c r="F840" s="13"/>
      <c r="G840"/>
      <c r="H840"/>
      <c r="I840"/>
      <c r="J840"/>
      <c r="K840"/>
    </row>
    <row r="841" spans="1:11" s="152" customFormat="1" x14ac:dyDescent="0.2">
      <c r="A841" s="57"/>
      <c r="B841" s="73"/>
      <c r="C841" s="18"/>
      <c r="D841" s="57"/>
      <c r="E841" s="130"/>
      <c r="F841" s="13"/>
      <c r="G841"/>
      <c r="H841"/>
      <c r="I841"/>
      <c r="J841"/>
      <c r="K841"/>
    </row>
    <row r="842" spans="1:11" s="152" customFormat="1" x14ac:dyDescent="0.2">
      <c r="A842" s="57"/>
      <c r="B842" s="52"/>
      <c r="C842" s="18"/>
      <c r="D842" s="57"/>
      <c r="E842" s="130"/>
      <c r="F842" s="53"/>
      <c r="G842"/>
      <c r="H842"/>
      <c r="I842"/>
      <c r="J842"/>
      <c r="K842"/>
    </row>
    <row r="843" spans="1:11" s="152" customFormat="1" x14ac:dyDescent="0.2">
      <c r="A843" s="57"/>
      <c r="B843" s="51"/>
      <c r="C843" s="60"/>
      <c r="D843" s="57"/>
      <c r="E843" s="130"/>
      <c r="F843" s="13"/>
      <c r="G843"/>
      <c r="H843"/>
      <c r="I843"/>
      <c r="J843"/>
      <c r="K843"/>
    </row>
    <row r="844" spans="1:11" s="152" customFormat="1" x14ac:dyDescent="0.2">
      <c r="A844" s="57"/>
      <c r="B844" s="51"/>
      <c r="C844" s="18"/>
      <c r="D844" s="57"/>
      <c r="E844" s="130"/>
      <c r="F844" s="53"/>
      <c r="G844"/>
      <c r="H844"/>
      <c r="I844"/>
      <c r="J844"/>
      <c r="K844"/>
    </row>
    <row r="845" spans="1:11" s="152" customFormat="1" x14ac:dyDescent="0.2">
      <c r="A845" s="57"/>
      <c r="B845" s="50"/>
      <c r="C845" s="60"/>
      <c r="D845" s="57"/>
      <c r="E845" s="130"/>
      <c r="F845" s="53"/>
      <c r="G845"/>
      <c r="H845"/>
      <c r="I845"/>
      <c r="J845"/>
      <c r="K845"/>
    </row>
    <row r="846" spans="1:11" s="152" customFormat="1" x14ac:dyDescent="0.2">
      <c r="A846" s="57"/>
      <c r="B846" s="50"/>
      <c r="C846" s="60"/>
      <c r="D846" s="57"/>
      <c r="E846" s="130"/>
      <c r="F846" s="13"/>
      <c r="G846"/>
      <c r="H846"/>
      <c r="I846"/>
      <c r="J846"/>
      <c r="K846"/>
    </row>
    <row r="847" spans="1:11" s="152" customFormat="1" x14ac:dyDescent="0.2">
      <c r="A847" s="70"/>
      <c r="B847" s="52"/>
      <c r="C847" s="18"/>
      <c r="D847" s="57"/>
      <c r="E847" s="130"/>
      <c r="F847" s="71"/>
      <c r="G847"/>
      <c r="H847"/>
      <c r="I847"/>
      <c r="J847"/>
      <c r="K847"/>
    </row>
    <row r="848" spans="1:11" s="152" customFormat="1" x14ac:dyDescent="0.2">
      <c r="A848" s="57"/>
      <c r="B848" s="52"/>
      <c r="C848" s="18"/>
      <c r="D848" s="57"/>
      <c r="E848" s="130"/>
      <c r="F848" s="53"/>
      <c r="G848"/>
      <c r="H848"/>
      <c r="I848"/>
      <c r="J848"/>
      <c r="K848"/>
    </row>
    <row r="849" spans="1:11" s="152" customFormat="1" x14ac:dyDescent="0.2">
      <c r="A849" s="57"/>
      <c r="B849" s="52"/>
      <c r="C849" s="18"/>
      <c r="D849" s="57"/>
      <c r="E849" s="130"/>
      <c r="F849" s="53"/>
      <c r="G849"/>
      <c r="H849"/>
      <c r="I849"/>
      <c r="J849"/>
      <c r="K849"/>
    </row>
    <row r="850" spans="1:11" s="152" customFormat="1" x14ac:dyDescent="0.2">
      <c r="A850" s="57"/>
      <c r="B850" s="50"/>
      <c r="C850" s="60"/>
      <c r="D850" s="57"/>
      <c r="E850" s="130"/>
      <c r="F850" s="13"/>
      <c r="G850"/>
      <c r="H850"/>
      <c r="I850"/>
      <c r="J850"/>
      <c r="K850"/>
    </row>
    <row r="851" spans="1:11" s="152" customFormat="1" x14ac:dyDescent="0.2">
      <c r="A851" s="57"/>
      <c r="B851" s="52"/>
      <c r="C851" s="18"/>
      <c r="D851" s="57"/>
      <c r="E851" s="131"/>
      <c r="F851" s="13"/>
      <c r="G851"/>
      <c r="H851"/>
      <c r="I851"/>
      <c r="J851"/>
      <c r="K851"/>
    </row>
    <row r="852" spans="1:11" s="152" customFormat="1" x14ac:dyDescent="0.2">
      <c r="A852" s="57"/>
      <c r="B852" s="49"/>
      <c r="C852" s="56"/>
      <c r="D852" s="70"/>
      <c r="E852" s="130"/>
      <c r="F852" s="13"/>
      <c r="G852"/>
      <c r="H852"/>
      <c r="I852"/>
      <c r="J852"/>
      <c r="K852"/>
    </row>
    <row r="853" spans="1:11" s="152" customFormat="1" x14ac:dyDescent="0.2">
      <c r="A853" s="57"/>
      <c r="B853" s="50"/>
      <c r="C853" s="60"/>
      <c r="D853" s="57"/>
      <c r="E853" s="130"/>
      <c r="F853" s="13"/>
      <c r="G853"/>
      <c r="H853"/>
      <c r="I853"/>
      <c r="J853"/>
      <c r="K853"/>
    </row>
    <row r="854" spans="1:11" s="152" customFormat="1" x14ac:dyDescent="0.2">
      <c r="A854" s="57"/>
      <c r="B854" s="50"/>
      <c r="C854" s="60"/>
      <c r="D854" s="57"/>
      <c r="E854" s="130"/>
      <c r="F854" s="53"/>
      <c r="G854"/>
      <c r="H854"/>
      <c r="I854"/>
      <c r="J854"/>
      <c r="K854"/>
    </row>
    <row r="855" spans="1:11" s="152" customFormat="1" x14ac:dyDescent="0.2">
      <c r="A855" s="57"/>
      <c r="B855" s="51"/>
      <c r="C855" s="18"/>
      <c r="D855" s="57"/>
      <c r="E855" s="131"/>
      <c r="F855" s="13"/>
      <c r="G855"/>
      <c r="H855"/>
      <c r="I855"/>
      <c r="J855"/>
      <c r="K855"/>
    </row>
    <row r="856" spans="1:11" s="152" customFormat="1" x14ac:dyDescent="0.2">
      <c r="A856" s="57"/>
      <c r="B856" s="49"/>
      <c r="C856" s="56"/>
      <c r="D856" s="70"/>
      <c r="E856" s="130"/>
      <c r="F856" s="13"/>
      <c r="G856"/>
      <c r="H856"/>
      <c r="I856"/>
      <c r="J856"/>
      <c r="K856"/>
    </row>
    <row r="857" spans="1:11" s="152" customFormat="1" x14ac:dyDescent="0.2">
      <c r="A857" s="57"/>
      <c r="B857" s="50"/>
      <c r="C857" s="60"/>
      <c r="D857" s="57"/>
      <c r="E857" s="130"/>
      <c r="F857" s="13"/>
      <c r="G857"/>
      <c r="H857"/>
      <c r="I857"/>
      <c r="J857"/>
      <c r="K857"/>
    </row>
    <row r="858" spans="1:11" s="152" customFormat="1" x14ac:dyDescent="0.2">
      <c r="A858" s="57"/>
      <c r="B858" s="50"/>
      <c r="C858" s="60"/>
      <c r="D858" s="57"/>
      <c r="E858" s="130"/>
      <c r="F858" s="53"/>
      <c r="G858"/>
      <c r="H858"/>
      <c r="I858"/>
      <c r="J858"/>
      <c r="K858"/>
    </row>
    <row r="859" spans="1:11" s="152" customFormat="1" x14ac:dyDescent="0.2">
      <c r="A859" s="57"/>
      <c r="B859" s="52"/>
      <c r="C859" s="18"/>
      <c r="D859" s="57"/>
      <c r="E859" s="130"/>
      <c r="F859" s="53"/>
      <c r="G859"/>
      <c r="H859"/>
      <c r="I859"/>
      <c r="J859"/>
      <c r="K859"/>
    </row>
    <row r="860" spans="1:11" s="152" customFormat="1" x14ac:dyDescent="0.2">
      <c r="A860" s="57"/>
      <c r="B860" s="74"/>
      <c r="C860" s="60"/>
      <c r="D860" s="57"/>
      <c r="E860" s="130"/>
      <c r="F860" s="13"/>
      <c r="G860"/>
      <c r="H860"/>
      <c r="I860"/>
      <c r="J860"/>
      <c r="K860"/>
    </row>
    <row r="861" spans="1:11" s="152" customFormat="1" x14ac:dyDescent="0.2">
      <c r="A861" s="57"/>
      <c r="B861" s="74"/>
      <c r="C861" s="60"/>
      <c r="D861" s="57"/>
      <c r="E861" s="130"/>
      <c r="F861" s="13"/>
      <c r="G861"/>
      <c r="H861"/>
      <c r="I861"/>
      <c r="J861"/>
      <c r="K861"/>
    </row>
    <row r="862" spans="1:11" s="152" customFormat="1" x14ac:dyDescent="0.2">
      <c r="A862" s="57"/>
      <c r="B862" s="52"/>
      <c r="C862" s="18"/>
      <c r="D862" s="57"/>
      <c r="E862" s="131"/>
      <c r="F862" s="13"/>
      <c r="G862"/>
      <c r="H862"/>
      <c r="I862"/>
      <c r="J862"/>
      <c r="K862"/>
    </row>
    <row r="863" spans="1:11" s="152" customFormat="1" x14ac:dyDescent="0.2">
      <c r="A863" s="57"/>
      <c r="B863" s="74"/>
      <c r="C863" s="56"/>
      <c r="D863" s="70"/>
      <c r="E863" s="130"/>
      <c r="F863" s="53"/>
      <c r="G863"/>
      <c r="H863"/>
      <c r="I863"/>
      <c r="J863"/>
      <c r="K863"/>
    </row>
    <row r="864" spans="1:11" s="152" customFormat="1" x14ac:dyDescent="0.2">
      <c r="A864" s="57"/>
      <c r="B864" s="73"/>
      <c r="C864" s="60"/>
      <c r="D864" s="57"/>
      <c r="E864" s="130"/>
      <c r="F864" s="13"/>
      <c r="G864"/>
      <c r="H864"/>
      <c r="I864"/>
      <c r="J864"/>
      <c r="K864"/>
    </row>
    <row r="865" spans="1:11" s="152" customFormat="1" x14ac:dyDescent="0.2">
      <c r="A865" s="70"/>
      <c r="B865" s="73"/>
      <c r="C865" s="60"/>
      <c r="D865" s="57"/>
      <c r="E865" s="130"/>
      <c r="F865" s="71"/>
      <c r="G865"/>
      <c r="H865"/>
      <c r="I865"/>
      <c r="J865"/>
      <c r="K865"/>
    </row>
    <row r="866" spans="1:11" s="152" customFormat="1" x14ac:dyDescent="0.2">
      <c r="A866" s="57"/>
      <c r="B866" s="52"/>
      <c r="C866" s="18"/>
      <c r="D866" s="57"/>
      <c r="E866" s="130"/>
      <c r="F866" s="53"/>
      <c r="G866"/>
      <c r="H866"/>
      <c r="I866"/>
      <c r="J866"/>
      <c r="K866"/>
    </row>
    <row r="867" spans="1:11" s="152" customFormat="1" x14ac:dyDescent="0.2">
      <c r="A867" s="57"/>
      <c r="B867" s="52"/>
      <c r="C867" s="18"/>
      <c r="D867" s="57"/>
      <c r="E867" s="130"/>
      <c r="F867" s="53"/>
      <c r="G867"/>
      <c r="H867"/>
      <c r="I867"/>
      <c r="J867"/>
      <c r="K867"/>
    </row>
    <row r="868" spans="1:11" s="152" customFormat="1" x14ac:dyDescent="0.2">
      <c r="A868" s="57"/>
      <c r="B868" s="52"/>
      <c r="C868" s="18"/>
      <c r="D868" s="57"/>
      <c r="E868" s="130"/>
      <c r="F868" s="13"/>
      <c r="G868"/>
      <c r="H868"/>
      <c r="I868"/>
      <c r="J868"/>
      <c r="K868"/>
    </row>
    <row r="869" spans="1:11" s="152" customFormat="1" x14ac:dyDescent="0.2">
      <c r="A869" s="70"/>
      <c r="B869" s="74"/>
      <c r="C869" s="60"/>
      <c r="D869" s="57"/>
      <c r="E869" s="130"/>
      <c r="F869" s="71"/>
      <c r="G869"/>
      <c r="H869"/>
      <c r="I869"/>
      <c r="J869"/>
      <c r="K869"/>
    </row>
    <row r="870" spans="1:11" s="152" customFormat="1" x14ac:dyDescent="0.2">
      <c r="A870" s="57"/>
      <c r="B870" s="74"/>
      <c r="C870" s="60"/>
      <c r="D870" s="57"/>
      <c r="E870" s="130"/>
      <c r="F870" s="53"/>
      <c r="G870"/>
      <c r="H870"/>
      <c r="I870"/>
      <c r="J870"/>
      <c r="K870"/>
    </row>
    <row r="871" spans="1:11" s="152" customFormat="1" x14ac:dyDescent="0.2">
      <c r="A871" s="57"/>
      <c r="B871" s="52"/>
      <c r="C871" s="18"/>
      <c r="D871" s="57"/>
      <c r="E871" s="130"/>
      <c r="F871" s="53"/>
      <c r="G871"/>
      <c r="H871"/>
      <c r="I871"/>
      <c r="J871"/>
      <c r="K871"/>
    </row>
    <row r="872" spans="1:11" s="152" customFormat="1" x14ac:dyDescent="0.2">
      <c r="A872" s="57"/>
      <c r="B872" s="52"/>
      <c r="C872" s="18"/>
      <c r="D872" s="57"/>
      <c r="E872" s="131"/>
      <c r="F872" s="13"/>
      <c r="G872"/>
      <c r="H872"/>
      <c r="I872"/>
      <c r="J872"/>
      <c r="K872"/>
    </row>
    <row r="873" spans="1:11" s="152" customFormat="1" x14ac:dyDescent="0.2">
      <c r="A873" s="57"/>
      <c r="B873" s="74"/>
      <c r="C873" s="56"/>
      <c r="D873" s="70"/>
      <c r="E873" s="126"/>
      <c r="F873" s="53"/>
      <c r="G873"/>
      <c r="H873"/>
      <c r="I873"/>
      <c r="J873"/>
      <c r="K873"/>
    </row>
    <row r="874" spans="1:11" s="152" customFormat="1" x14ac:dyDescent="0.2">
      <c r="A874" s="57"/>
      <c r="B874" s="52"/>
      <c r="C874" s="60"/>
      <c r="D874" s="12"/>
      <c r="E874" s="126"/>
      <c r="F874" s="53"/>
      <c r="G874"/>
      <c r="H874"/>
      <c r="I874"/>
      <c r="J874"/>
      <c r="K874"/>
    </row>
    <row r="875" spans="1:11" s="152" customFormat="1" x14ac:dyDescent="0.2">
      <c r="A875" s="57"/>
      <c r="B875" s="75"/>
      <c r="C875" s="11"/>
      <c r="D875" s="12"/>
      <c r="E875" s="130"/>
      <c r="F875" s="13"/>
      <c r="G875"/>
      <c r="H875"/>
      <c r="I875"/>
      <c r="J875"/>
      <c r="K875"/>
    </row>
    <row r="876" spans="1:11" s="152" customFormat="1" x14ac:dyDescent="0.2">
      <c r="A876" s="70"/>
      <c r="B876" s="73"/>
      <c r="C876" s="60"/>
      <c r="D876" s="57"/>
      <c r="E876" s="130"/>
      <c r="F876" s="71"/>
      <c r="G876"/>
      <c r="H876"/>
      <c r="I876"/>
      <c r="J876"/>
      <c r="K876"/>
    </row>
    <row r="877" spans="1:11" s="152" customFormat="1" x14ac:dyDescent="0.2">
      <c r="A877" s="57"/>
      <c r="B877" s="73"/>
      <c r="C877" s="60"/>
      <c r="D877" s="57"/>
      <c r="E877" s="130"/>
      <c r="F877" s="53"/>
      <c r="G877"/>
      <c r="H877"/>
      <c r="I877"/>
      <c r="J877"/>
      <c r="K877"/>
    </row>
    <row r="878" spans="1:11" s="152" customFormat="1" x14ac:dyDescent="0.2">
      <c r="A878" s="57"/>
      <c r="B878" s="76"/>
      <c r="C878" s="18"/>
      <c r="D878" s="57"/>
      <c r="E878" s="130"/>
      <c r="F878" s="53"/>
      <c r="G878"/>
      <c r="H878"/>
      <c r="I878"/>
      <c r="J878"/>
      <c r="K878"/>
    </row>
    <row r="879" spans="1:11" s="152" customFormat="1" x14ac:dyDescent="0.2">
      <c r="A879" s="57"/>
      <c r="B879" s="73"/>
      <c r="C879" s="60"/>
      <c r="D879" s="57"/>
      <c r="E879" s="130"/>
      <c r="F879" s="13"/>
      <c r="G879"/>
      <c r="H879"/>
      <c r="I879"/>
      <c r="J879"/>
      <c r="K879"/>
    </row>
    <row r="880" spans="1:11" s="152" customFormat="1" x14ac:dyDescent="0.2">
      <c r="A880" s="57"/>
      <c r="B880" s="73"/>
      <c r="C880" s="60"/>
      <c r="D880" s="57"/>
      <c r="E880" s="130"/>
      <c r="F880" s="13"/>
      <c r="G880"/>
      <c r="H880"/>
      <c r="I880"/>
      <c r="J880"/>
      <c r="K880"/>
    </row>
    <row r="881" spans="1:11" s="152" customFormat="1" x14ac:dyDescent="0.2">
      <c r="A881" s="57"/>
      <c r="B881" s="75"/>
      <c r="C881" s="18"/>
      <c r="D881" s="57"/>
      <c r="E881" s="130"/>
      <c r="F881" s="13"/>
      <c r="G881"/>
      <c r="H881"/>
      <c r="I881"/>
      <c r="J881"/>
      <c r="K881"/>
    </row>
    <row r="882" spans="1:11" s="152" customFormat="1" x14ac:dyDescent="0.2">
      <c r="A882" s="57"/>
      <c r="B882" s="50"/>
      <c r="C882" s="60"/>
      <c r="D882" s="57"/>
      <c r="E882" s="130"/>
      <c r="F882" s="53"/>
      <c r="G882"/>
      <c r="H882"/>
      <c r="I882"/>
      <c r="J882"/>
      <c r="K882"/>
    </row>
    <row r="883" spans="1:11" s="152" customFormat="1" x14ac:dyDescent="0.2">
      <c r="A883" s="57"/>
      <c r="B883" s="50"/>
      <c r="C883" s="60"/>
      <c r="D883" s="57"/>
      <c r="E883" s="130"/>
      <c r="F883" s="53"/>
      <c r="G883"/>
      <c r="H883"/>
      <c r="I883"/>
      <c r="J883"/>
      <c r="K883"/>
    </row>
    <row r="884" spans="1:11" s="152" customFormat="1" x14ac:dyDescent="0.2">
      <c r="A884" s="57"/>
      <c r="B884" s="52"/>
      <c r="C884" s="18"/>
      <c r="D884" s="57"/>
      <c r="E884" s="130"/>
      <c r="F884" s="13"/>
      <c r="G884"/>
      <c r="H884"/>
      <c r="I884"/>
      <c r="J884"/>
      <c r="K884"/>
    </row>
    <row r="885" spans="1:11" s="152" customFormat="1" x14ac:dyDescent="0.2">
      <c r="A885" s="57"/>
      <c r="B885" s="52"/>
      <c r="C885" s="18"/>
      <c r="D885" s="57"/>
      <c r="E885" s="130"/>
      <c r="F885" s="13"/>
      <c r="G885"/>
      <c r="H885"/>
      <c r="I885"/>
      <c r="J885"/>
      <c r="K885"/>
    </row>
    <row r="886" spans="1:11" s="152" customFormat="1" x14ac:dyDescent="0.2">
      <c r="A886" s="70"/>
      <c r="B886" s="52"/>
      <c r="C886" s="18"/>
      <c r="D886" s="57"/>
      <c r="E886" s="130"/>
      <c r="F886" s="71"/>
      <c r="G886"/>
      <c r="H886"/>
      <c r="I886"/>
      <c r="J886"/>
      <c r="K886"/>
    </row>
    <row r="887" spans="1:11" s="152" customFormat="1" x14ac:dyDescent="0.2">
      <c r="A887" s="12"/>
      <c r="B887" s="73"/>
      <c r="C887" s="60"/>
      <c r="D887" s="57"/>
      <c r="E887" s="130"/>
      <c r="F887" s="13"/>
      <c r="G887"/>
      <c r="H887"/>
      <c r="I887"/>
      <c r="J887"/>
      <c r="K887"/>
    </row>
    <row r="888" spans="1:11" s="152" customFormat="1" x14ac:dyDescent="0.2">
      <c r="A888" s="12"/>
      <c r="B888" s="73"/>
      <c r="C888" s="60"/>
      <c r="D888" s="57"/>
      <c r="E888" s="130"/>
      <c r="F888" s="13"/>
      <c r="G888"/>
      <c r="H888"/>
      <c r="I888"/>
      <c r="J888"/>
      <c r="K888"/>
    </row>
    <row r="889" spans="1:11" s="152" customFormat="1" x14ac:dyDescent="0.2">
      <c r="A889" s="57"/>
      <c r="B889" s="52"/>
      <c r="C889" s="18"/>
      <c r="D889" s="57"/>
      <c r="E889" s="130"/>
      <c r="F889" s="53"/>
      <c r="G889"/>
      <c r="H889"/>
      <c r="I889"/>
      <c r="J889"/>
      <c r="K889"/>
    </row>
    <row r="890" spans="1:11" s="152" customFormat="1" x14ac:dyDescent="0.2">
      <c r="A890" s="57"/>
      <c r="B890" s="52"/>
      <c r="C890" s="18"/>
      <c r="D890" s="57"/>
      <c r="E890" s="130"/>
      <c r="F890" s="53"/>
      <c r="G890"/>
      <c r="H890"/>
      <c r="I890"/>
      <c r="J890"/>
      <c r="K890"/>
    </row>
    <row r="891" spans="1:11" s="152" customFormat="1" x14ac:dyDescent="0.2">
      <c r="A891" s="57"/>
      <c r="B891" s="73"/>
      <c r="C891" s="60"/>
      <c r="D891" s="57"/>
      <c r="E891" s="130"/>
      <c r="F891" s="53"/>
      <c r="G891"/>
      <c r="H891"/>
      <c r="I891"/>
      <c r="J891"/>
      <c r="K891"/>
    </row>
    <row r="892" spans="1:11" s="152" customFormat="1" x14ac:dyDescent="0.2">
      <c r="A892" s="57"/>
      <c r="B892" s="52"/>
      <c r="C892" s="18"/>
      <c r="D892" s="57"/>
      <c r="E892" s="130"/>
      <c r="F892" s="53"/>
      <c r="G892"/>
      <c r="H892"/>
      <c r="I892"/>
      <c r="J892"/>
      <c r="K892"/>
    </row>
    <row r="893" spans="1:11" s="152" customFormat="1" x14ac:dyDescent="0.2">
      <c r="A893" s="57"/>
      <c r="B893" s="52"/>
      <c r="C893" s="18"/>
      <c r="D893" s="57"/>
      <c r="E893" s="130"/>
      <c r="F893" s="53"/>
      <c r="G893"/>
      <c r="H893"/>
      <c r="I893"/>
      <c r="J893"/>
      <c r="K893"/>
    </row>
    <row r="894" spans="1:11" s="152" customFormat="1" x14ac:dyDescent="0.2">
      <c r="A894" s="57"/>
      <c r="B894" s="43"/>
      <c r="C894" s="60"/>
      <c r="D894" s="57"/>
      <c r="E894" s="130"/>
      <c r="F894" s="13"/>
      <c r="G894"/>
      <c r="H894"/>
      <c r="I894"/>
      <c r="J894"/>
      <c r="K894"/>
    </row>
    <row r="895" spans="1:11" s="152" customFormat="1" x14ac:dyDescent="0.2">
      <c r="A895" s="57"/>
      <c r="B895" s="43"/>
      <c r="C895" s="60"/>
      <c r="D895" s="57"/>
      <c r="E895" s="130"/>
      <c r="F895" s="53"/>
      <c r="G895"/>
      <c r="H895"/>
      <c r="I895"/>
      <c r="J895"/>
      <c r="K895"/>
    </row>
    <row r="896" spans="1:11" s="152" customFormat="1" x14ac:dyDescent="0.2">
      <c r="A896" s="57"/>
      <c r="B896" s="51"/>
      <c r="C896" s="18"/>
      <c r="D896" s="57"/>
      <c r="E896" s="130"/>
      <c r="F896" s="53"/>
      <c r="G896"/>
      <c r="H896"/>
      <c r="I896"/>
      <c r="J896"/>
      <c r="K896"/>
    </row>
    <row r="897" spans="1:11" s="152" customFormat="1" x14ac:dyDescent="0.2">
      <c r="A897" s="57"/>
      <c r="B897" s="52"/>
      <c r="C897" s="18"/>
      <c r="D897" s="57"/>
      <c r="E897" s="130"/>
      <c r="F897" s="13"/>
      <c r="G897"/>
      <c r="H897"/>
      <c r="I897"/>
      <c r="J897"/>
      <c r="K897"/>
    </row>
    <row r="898" spans="1:11" s="152" customFormat="1" x14ac:dyDescent="0.2">
      <c r="A898" s="57"/>
      <c r="B898" s="52"/>
      <c r="C898" s="18"/>
      <c r="D898" s="57"/>
      <c r="E898" s="130"/>
      <c r="F898" s="13"/>
      <c r="G898"/>
      <c r="H898"/>
      <c r="I898"/>
      <c r="J898"/>
      <c r="K898"/>
    </row>
    <row r="899" spans="1:11" s="152" customFormat="1" x14ac:dyDescent="0.2">
      <c r="A899" s="57"/>
      <c r="B899" s="52"/>
      <c r="C899" s="18"/>
      <c r="D899" s="57"/>
      <c r="E899" s="130"/>
      <c r="F899" s="13"/>
      <c r="G899"/>
      <c r="H899"/>
      <c r="I899"/>
      <c r="J899"/>
      <c r="K899"/>
    </row>
    <row r="900" spans="1:11" s="152" customFormat="1" x14ac:dyDescent="0.2">
      <c r="A900" s="57"/>
      <c r="B900" s="43"/>
      <c r="C900" s="60"/>
      <c r="D900" s="57"/>
      <c r="E900" s="130"/>
      <c r="F900" s="53"/>
      <c r="G900"/>
      <c r="H900"/>
      <c r="I900"/>
      <c r="J900"/>
      <c r="K900"/>
    </row>
    <row r="901" spans="1:11" s="152" customFormat="1" x14ac:dyDescent="0.2">
      <c r="A901" s="57"/>
      <c r="B901" s="52"/>
      <c r="C901" s="18"/>
      <c r="D901" s="57"/>
      <c r="E901" s="130"/>
      <c r="F901" s="53"/>
      <c r="G901"/>
      <c r="H901"/>
      <c r="I901"/>
      <c r="J901"/>
      <c r="K901"/>
    </row>
    <row r="902" spans="1:11" s="152" customFormat="1" x14ac:dyDescent="0.2">
      <c r="A902" s="57"/>
      <c r="B902" s="73"/>
      <c r="C902" s="60"/>
      <c r="D902" s="57"/>
      <c r="E902" s="130"/>
      <c r="F902" s="13"/>
      <c r="G902"/>
      <c r="H902"/>
      <c r="I902"/>
      <c r="J902"/>
      <c r="K902"/>
    </row>
    <row r="903" spans="1:11" s="152" customFormat="1" x14ac:dyDescent="0.2">
      <c r="A903" s="57"/>
      <c r="B903" s="73"/>
      <c r="C903" s="60"/>
      <c r="D903" s="57"/>
      <c r="E903" s="130"/>
      <c r="F903" s="13"/>
      <c r="G903"/>
      <c r="H903"/>
      <c r="I903"/>
      <c r="J903"/>
      <c r="K903"/>
    </row>
    <row r="904" spans="1:11" s="152" customFormat="1" x14ac:dyDescent="0.2">
      <c r="A904" s="57"/>
      <c r="B904" s="52"/>
      <c r="C904" s="18"/>
      <c r="D904" s="57"/>
      <c r="E904" s="130"/>
      <c r="F904" s="53"/>
      <c r="G904"/>
      <c r="H904"/>
      <c r="I904"/>
      <c r="J904"/>
      <c r="K904"/>
    </row>
    <row r="905" spans="1:11" s="152" customFormat="1" x14ac:dyDescent="0.2">
      <c r="A905" s="57"/>
      <c r="B905" s="50"/>
      <c r="C905" s="16"/>
      <c r="D905" s="12"/>
      <c r="E905" s="130"/>
      <c r="F905" s="13"/>
      <c r="G905"/>
      <c r="H905"/>
      <c r="I905"/>
      <c r="J905"/>
      <c r="K905"/>
    </row>
    <row r="906" spans="1:11" s="152" customFormat="1" x14ac:dyDescent="0.2">
      <c r="A906" s="57"/>
      <c r="B906" s="52"/>
      <c r="C906" s="11"/>
      <c r="D906" s="12"/>
      <c r="E906" s="131"/>
      <c r="F906" s="13"/>
      <c r="G906"/>
      <c r="H906"/>
      <c r="I906"/>
      <c r="J906"/>
      <c r="K906"/>
    </row>
    <row r="907" spans="1:11" s="152" customFormat="1" x14ac:dyDescent="0.2">
      <c r="A907" s="57"/>
      <c r="B907" s="74"/>
      <c r="C907" s="56"/>
      <c r="D907" s="70"/>
      <c r="E907" s="130"/>
      <c r="F907" s="53"/>
      <c r="G907"/>
      <c r="H907"/>
      <c r="I907"/>
      <c r="J907"/>
      <c r="K907"/>
    </row>
    <row r="908" spans="1:11" s="152" customFormat="1" x14ac:dyDescent="0.2">
      <c r="A908" s="57"/>
      <c r="B908" s="73"/>
      <c r="C908" s="60"/>
      <c r="D908" s="57"/>
      <c r="E908" s="130"/>
      <c r="F908" s="53"/>
      <c r="G908"/>
      <c r="H908"/>
      <c r="I908"/>
      <c r="J908"/>
      <c r="K908"/>
    </row>
    <row r="909" spans="1:11" s="152" customFormat="1" x14ac:dyDescent="0.2">
      <c r="A909" s="57"/>
      <c r="B909" s="73"/>
      <c r="C909" s="60"/>
      <c r="D909" s="57"/>
      <c r="E909" s="130"/>
      <c r="F909" s="53"/>
      <c r="G909"/>
      <c r="H909"/>
      <c r="I909"/>
      <c r="J909"/>
      <c r="K909"/>
    </row>
    <row r="910" spans="1:11" s="152" customFormat="1" x14ac:dyDescent="0.2">
      <c r="A910" s="57"/>
      <c r="B910" s="52"/>
      <c r="C910" s="18"/>
      <c r="D910" s="57"/>
      <c r="E910" s="130"/>
      <c r="F910" s="13"/>
      <c r="G910"/>
      <c r="H910"/>
      <c r="I910"/>
      <c r="J910"/>
      <c r="K910"/>
    </row>
    <row r="911" spans="1:11" s="152" customFormat="1" x14ac:dyDescent="0.2">
      <c r="A911" s="57"/>
      <c r="B911" s="50"/>
      <c r="C911" s="60"/>
      <c r="D911" s="57"/>
      <c r="E911" s="130"/>
      <c r="F911" s="13"/>
      <c r="G911"/>
      <c r="H911"/>
      <c r="I911"/>
      <c r="J911"/>
      <c r="K911"/>
    </row>
    <row r="912" spans="1:11" s="152" customFormat="1" x14ac:dyDescent="0.2">
      <c r="A912" s="57"/>
      <c r="B912" s="52"/>
      <c r="C912" s="18"/>
      <c r="D912" s="57"/>
      <c r="E912" s="130"/>
      <c r="F912" s="13"/>
      <c r="G912"/>
      <c r="H912"/>
      <c r="I912"/>
      <c r="J912"/>
      <c r="K912"/>
    </row>
    <row r="913" spans="1:11" s="152" customFormat="1" x14ac:dyDescent="0.2">
      <c r="A913" s="57"/>
      <c r="B913" s="73"/>
      <c r="C913" s="60"/>
      <c r="D913" s="57"/>
      <c r="E913" s="130"/>
      <c r="F913" s="53"/>
      <c r="G913"/>
      <c r="H913"/>
      <c r="I913"/>
      <c r="J913"/>
      <c r="K913"/>
    </row>
    <row r="914" spans="1:11" s="152" customFormat="1" x14ac:dyDescent="0.2">
      <c r="A914" s="57"/>
      <c r="B914" s="73"/>
      <c r="C914" s="60"/>
      <c r="D914" s="57"/>
      <c r="E914" s="130"/>
      <c r="F914" s="13"/>
      <c r="G914"/>
      <c r="H914"/>
      <c r="I914"/>
      <c r="J914"/>
      <c r="K914"/>
    </row>
    <row r="915" spans="1:11" s="152" customFormat="1" x14ac:dyDescent="0.2">
      <c r="A915" s="57"/>
      <c r="B915" s="52"/>
      <c r="C915" s="18"/>
      <c r="D915" s="57"/>
      <c r="E915" s="130"/>
      <c r="F915" s="53"/>
      <c r="G915"/>
      <c r="H915"/>
      <c r="I915"/>
      <c r="J915"/>
      <c r="K915"/>
    </row>
    <row r="916" spans="1:11" s="152" customFormat="1" x14ac:dyDescent="0.2">
      <c r="A916" s="57"/>
      <c r="B916" s="52"/>
      <c r="C916" s="18"/>
      <c r="D916" s="57"/>
      <c r="E916" s="130"/>
      <c r="F916" s="53"/>
      <c r="G916"/>
      <c r="H916"/>
      <c r="I916"/>
      <c r="J916"/>
      <c r="K916"/>
    </row>
    <row r="917" spans="1:11" s="152" customFormat="1" x14ac:dyDescent="0.2">
      <c r="A917" s="57"/>
      <c r="B917" s="50"/>
      <c r="C917" s="60"/>
      <c r="D917" s="57"/>
      <c r="E917" s="130"/>
      <c r="F917" s="13"/>
      <c r="G917"/>
      <c r="H917"/>
      <c r="I917"/>
      <c r="J917"/>
      <c r="K917"/>
    </row>
    <row r="918" spans="1:11" s="152" customFormat="1" x14ac:dyDescent="0.2">
      <c r="A918" s="57"/>
      <c r="B918" s="50"/>
      <c r="C918" s="60"/>
      <c r="D918" s="57"/>
      <c r="E918" s="130"/>
      <c r="F918" s="13"/>
      <c r="G918"/>
      <c r="H918"/>
      <c r="I918"/>
      <c r="J918"/>
      <c r="K918"/>
    </row>
    <row r="919" spans="1:11" s="152" customFormat="1" x14ac:dyDescent="0.2">
      <c r="A919" s="57"/>
      <c r="B919" s="52"/>
      <c r="C919" s="18"/>
      <c r="D919" s="57"/>
      <c r="E919" s="130"/>
      <c r="F919" s="13"/>
      <c r="G919"/>
      <c r="H919"/>
      <c r="I919"/>
      <c r="J919"/>
      <c r="K919"/>
    </row>
    <row r="920" spans="1:11" s="152" customFormat="1" x14ac:dyDescent="0.2">
      <c r="A920" s="70"/>
      <c r="B920" s="52"/>
      <c r="C920" s="18"/>
      <c r="D920" s="57"/>
      <c r="E920" s="130"/>
      <c r="F920" s="71"/>
      <c r="G920"/>
      <c r="H920"/>
      <c r="I920"/>
      <c r="J920"/>
      <c r="K920"/>
    </row>
    <row r="921" spans="1:11" s="152" customFormat="1" x14ac:dyDescent="0.2">
      <c r="A921" s="57"/>
      <c r="B921" s="41"/>
      <c r="C921" s="60"/>
      <c r="D921" s="57"/>
      <c r="E921" s="130"/>
      <c r="F921" s="53"/>
      <c r="G921"/>
      <c r="H921"/>
      <c r="I921"/>
      <c r="J921"/>
      <c r="K921"/>
    </row>
    <row r="922" spans="1:11" s="152" customFormat="1" x14ac:dyDescent="0.2">
      <c r="A922" s="57"/>
      <c r="B922" s="43"/>
      <c r="C922" s="60"/>
      <c r="D922" s="57"/>
      <c r="E922" s="130"/>
      <c r="F922" s="53"/>
      <c r="G922"/>
      <c r="H922"/>
      <c r="I922"/>
      <c r="J922"/>
      <c r="K922"/>
    </row>
    <row r="923" spans="1:11" s="152" customFormat="1" x14ac:dyDescent="0.2">
      <c r="A923" s="57"/>
      <c r="B923" s="43"/>
      <c r="C923" s="60"/>
      <c r="D923" s="57"/>
      <c r="E923" s="130"/>
      <c r="F923" s="13"/>
      <c r="G923"/>
      <c r="H923"/>
      <c r="I923"/>
      <c r="J923"/>
      <c r="K923"/>
    </row>
    <row r="924" spans="1:11" s="152" customFormat="1" x14ac:dyDescent="0.2">
      <c r="A924" s="57"/>
      <c r="B924" s="51"/>
      <c r="C924" s="18"/>
      <c r="D924" s="57"/>
      <c r="E924" s="142"/>
      <c r="F924" s="13"/>
      <c r="G924"/>
      <c r="H924"/>
      <c r="I924"/>
      <c r="J924"/>
      <c r="K924"/>
    </row>
    <row r="925" spans="1:11" s="152" customFormat="1" x14ac:dyDescent="0.2">
      <c r="A925" s="57"/>
      <c r="B925" s="61"/>
      <c r="C925" s="19"/>
      <c r="D925" s="62"/>
      <c r="E925" s="143"/>
      <c r="F925" s="13"/>
      <c r="G925"/>
      <c r="H925"/>
      <c r="I925"/>
      <c r="J925"/>
      <c r="K925"/>
    </row>
    <row r="926" spans="1:11" s="152" customFormat="1" x14ac:dyDescent="0.2">
      <c r="A926" s="57"/>
      <c r="B926"/>
      <c r="C926" s="19"/>
      <c r="D926"/>
      <c r="E926" s="143"/>
      <c r="F926" s="53"/>
      <c r="G926"/>
      <c r="H926"/>
      <c r="I926"/>
      <c r="J926"/>
      <c r="K926"/>
    </row>
    <row r="927" spans="1:11" s="152" customFormat="1" ht="15" x14ac:dyDescent="0.2">
      <c r="A927" s="57"/>
      <c r="B927"/>
      <c r="C927" s="19"/>
      <c r="D927"/>
      <c r="E927" s="160"/>
      <c r="F927" s="53"/>
      <c r="G927"/>
      <c r="H927"/>
      <c r="I927"/>
      <c r="J927"/>
      <c r="K927"/>
    </row>
    <row r="928" spans="1:11" s="152" customFormat="1" ht="15" x14ac:dyDescent="0.2">
      <c r="A928" s="57"/>
      <c r="B928" s="160"/>
      <c r="C928" s="165"/>
      <c r="D928" s="160"/>
      <c r="E928" s="159"/>
      <c r="F928" s="13"/>
      <c r="G928"/>
      <c r="H928"/>
      <c r="I928"/>
      <c r="J928"/>
      <c r="K928"/>
    </row>
    <row r="929" spans="1:11" s="152" customFormat="1" x14ac:dyDescent="0.2">
      <c r="A929" s="57"/>
      <c r="B929" s="159"/>
      <c r="C929" s="166"/>
      <c r="D929" s="159"/>
      <c r="E929" s="279"/>
      <c r="F929" s="13"/>
      <c r="G929"/>
      <c r="H929"/>
      <c r="I929"/>
      <c r="J929"/>
      <c r="K929"/>
    </row>
    <row r="930" spans="1:11" s="152" customFormat="1" x14ac:dyDescent="0.2">
      <c r="A930" s="57"/>
      <c r="B930" s="279"/>
      <c r="C930" s="280"/>
      <c r="D930" s="277"/>
      <c r="E930" s="279"/>
      <c r="F930" s="13"/>
      <c r="G930"/>
      <c r="H930"/>
      <c r="I930"/>
      <c r="J930"/>
      <c r="K930"/>
    </row>
    <row r="931" spans="1:11" s="152" customFormat="1" x14ac:dyDescent="0.2">
      <c r="A931" s="57"/>
      <c r="B931" s="279"/>
      <c r="C931" s="280"/>
      <c r="D931" s="277"/>
      <c r="E931" s="127"/>
      <c r="F931" s="13"/>
      <c r="G931"/>
      <c r="H931"/>
      <c r="I931"/>
      <c r="J931"/>
      <c r="K931"/>
    </row>
    <row r="932" spans="1:11" s="152" customFormat="1" x14ac:dyDescent="0.2">
      <c r="A932" s="57"/>
      <c r="B932" s="41"/>
      <c r="C932" s="17"/>
      <c r="D932" s="25"/>
      <c r="E932" s="77"/>
      <c r="F932" s="13"/>
      <c r="G932"/>
      <c r="H932"/>
      <c r="I932"/>
      <c r="J932"/>
      <c r="K932"/>
    </row>
    <row r="933" spans="1:11" s="152" customFormat="1" x14ac:dyDescent="0.2">
      <c r="A933" s="57"/>
      <c r="B933" s="43"/>
      <c r="C933" s="16"/>
      <c r="D933" s="21"/>
      <c r="E933" s="77"/>
      <c r="F933" s="13"/>
      <c r="G933"/>
      <c r="H933"/>
      <c r="I933"/>
      <c r="J933"/>
      <c r="K933"/>
    </row>
    <row r="934" spans="1:11" s="152" customFormat="1" x14ac:dyDescent="0.2">
      <c r="A934" s="57"/>
      <c r="B934" s="43"/>
      <c r="C934" s="16"/>
      <c r="D934" s="21"/>
      <c r="E934" s="77"/>
      <c r="F934" s="53"/>
      <c r="G934"/>
      <c r="H934"/>
      <c r="I934"/>
      <c r="J934"/>
      <c r="K934"/>
    </row>
    <row r="935" spans="1:11" s="152" customFormat="1" x14ac:dyDescent="0.2">
      <c r="A935" s="57"/>
      <c r="B935" s="45"/>
      <c r="C935" s="11"/>
      <c r="D935" s="21"/>
      <c r="E935" s="44"/>
      <c r="F935" s="53"/>
      <c r="G935"/>
      <c r="H935"/>
      <c r="I935"/>
      <c r="J935"/>
      <c r="K935"/>
    </row>
    <row r="936" spans="1:11" s="152" customFormat="1" x14ac:dyDescent="0.2">
      <c r="A936" s="57"/>
      <c r="B936" s="44"/>
      <c r="C936" s="44"/>
      <c r="D936" s="44"/>
      <c r="E936" s="127"/>
      <c r="F936" s="53"/>
      <c r="G936"/>
      <c r="H936"/>
      <c r="I936"/>
      <c r="J936"/>
      <c r="K936"/>
    </row>
    <row r="937" spans="1:11" s="152" customFormat="1" x14ac:dyDescent="0.2">
      <c r="A937" s="57"/>
      <c r="B937" s="41"/>
      <c r="C937" s="17"/>
      <c r="D937" s="25"/>
      <c r="E937" s="77"/>
      <c r="F937" s="13"/>
      <c r="G937"/>
      <c r="H937"/>
      <c r="I937"/>
      <c r="J937"/>
      <c r="K937"/>
    </row>
    <row r="938" spans="1:11" s="152" customFormat="1" x14ac:dyDescent="0.2">
      <c r="A938" s="62"/>
      <c r="B938" s="43"/>
      <c r="C938" s="16"/>
      <c r="D938" s="21"/>
      <c r="E938" s="77"/>
      <c r="F938" s="20"/>
      <c r="G938"/>
      <c r="H938"/>
      <c r="I938"/>
      <c r="J938"/>
      <c r="K938"/>
    </row>
    <row r="939" spans="1:11" s="152" customFormat="1" x14ac:dyDescent="0.2">
      <c r="A939" s="62"/>
      <c r="B939" s="43"/>
      <c r="C939" s="16"/>
      <c r="D939" s="21"/>
      <c r="E939" s="77"/>
      <c r="F939" s="21"/>
      <c r="G939"/>
      <c r="H939"/>
      <c r="I939"/>
      <c r="J939"/>
      <c r="K939"/>
    </row>
    <row r="940" spans="1:11" s="152" customFormat="1" x14ac:dyDescent="0.2">
      <c r="A940" s="62"/>
      <c r="B940" s="45"/>
      <c r="C940" s="11"/>
      <c r="D940" s="21"/>
      <c r="E940" s="77"/>
      <c r="F940" s="21"/>
      <c r="G940"/>
      <c r="H940"/>
      <c r="I940"/>
      <c r="J940"/>
      <c r="K940"/>
    </row>
    <row r="941" spans="1:11" s="152" customFormat="1" ht="15" x14ac:dyDescent="0.2">
      <c r="A941" s="186"/>
      <c r="B941" s="43"/>
      <c r="C941" s="16"/>
      <c r="D941" s="21"/>
      <c r="E941" s="77"/>
      <c r="F941" s="160"/>
      <c r="G941"/>
      <c r="H941"/>
      <c r="I941"/>
      <c r="J941"/>
      <c r="K941"/>
    </row>
    <row r="942" spans="1:11" s="152" customFormat="1" x14ac:dyDescent="0.2">
      <c r="A942" s="25"/>
      <c r="B942" s="43"/>
      <c r="C942" s="16"/>
      <c r="D942" s="21"/>
      <c r="E942" s="77"/>
      <c r="F942" s="159"/>
      <c r="G942"/>
      <c r="H942"/>
      <c r="I942"/>
      <c r="J942"/>
      <c r="K942"/>
    </row>
    <row r="943" spans="1:11" s="152" customFormat="1" x14ac:dyDescent="0.2">
      <c r="A943" s="277"/>
      <c r="B943" s="45"/>
      <c r="C943" s="11"/>
      <c r="D943" s="21"/>
      <c r="E943" s="44"/>
      <c r="F943" s="278"/>
      <c r="G943"/>
      <c r="H943"/>
      <c r="I943"/>
      <c r="J943"/>
      <c r="K943"/>
    </row>
    <row r="944" spans="1:11" s="152" customFormat="1" x14ac:dyDescent="0.2">
      <c r="A944" s="277"/>
      <c r="B944" s="44"/>
      <c r="C944" s="44"/>
      <c r="D944" s="44"/>
      <c r="E944" s="127"/>
      <c r="F944" s="278"/>
      <c r="G944"/>
      <c r="H944"/>
      <c r="I944"/>
      <c r="J944"/>
      <c r="K944"/>
    </row>
    <row r="945" spans="1:11" s="152" customFormat="1" x14ac:dyDescent="0.2">
      <c r="A945" s="185"/>
      <c r="B945" s="41"/>
      <c r="C945" s="17"/>
      <c r="D945" s="25"/>
      <c r="E945" s="77"/>
      <c r="F945" s="20"/>
      <c r="G945"/>
      <c r="H945"/>
      <c r="I945"/>
      <c r="J945"/>
      <c r="K945"/>
    </row>
    <row r="946" spans="1:11" s="152" customFormat="1" x14ac:dyDescent="0.2">
      <c r="A946" s="46"/>
      <c r="B946" s="43"/>
      <c r="C946" s="16"/>
      <c r="D946" s="21"/>
      <c r="E946" s="77"/>
      <c r="F946" s="14"/>
      <c r="G946"/>
      <c r="H946"/>
      <c r="I946"/>
      <c r="J946"/>
      <c r="K946"/>
    </row>
    <row r="947" spans="1:11" s="152" customFormat="1" x14ac:dyDescent="0.2">
      <c r="A947" s="46"/>
      <c r="B947" s="43"/>
      <c r="C947" s="16"/>
      <c r="D947" s="21"/>
      <c r="E947" s="77"/>
      <c r="F947" s="14"/>
      <c r="G947"/>
      <c r="H947"/>
      <c r="I947"/>
      <c r="J947"/>
      <c r="K947"/>
    </row>
    <row r="948" spans="1:11" s="152" customFormat="1" x14ac:dyDescent="0.2">
      <c r="A948" s="12"/>
      <c r="B948" s="45"/>
      <c r="C948" s="11"/>
      <c r="D948" s="21"/>
      <c r="E948" s="44"/>
      <c r="F948" s="14"/>
      <c r="G948"/>
      <c r="H948"/>
      <c r="I948"/>
      <c r="J948"/>
      <c r="K948"/>
    </row>
    <row r="949" spans="1:11" s="152" customFormat="1" x14ac:dyDescent="0.2">
      <c r="A949" s="12"/>
      <c r="B949" s="44"/>
      <c r="C949" s="44"/>
      <c r="D949" s="44"/>
      <c r="E949" s="127"/>
      <c r="F949" s="44"/>
      <c r="G949"/>
      <c r="H949"/>
      <c r="I949"/>
      <c r="J949"/>
      <c r="K949"/>
    </row>
    <row r="950" spans="1:11" s="152" customFormat="1" x14ac:dyDescent="0.2">
      <c r="A950" s="185"/>
      <c r="B950" s="41"/>
      <c r="C950" s="17"/>
      <c r="D950" s="25"/>
      <c r="E950" s="77"/>
      <c r="F950" s="20"/>
      <c r="G950"/>
      <c r="H950"/>
      <c r="I950"/>
      <c r="J950"/>
      <c r="K950"/>
    </row>
    <row r="951" spans="1:11" s="152" customFormat="1" x14ac:dyDescent="0.2">
      <c r="A951" s="46"/>
      <c r="B951" s="43"/>
      <c r="C951" s="16"/>
      <c r="D951" s="21"/>
      <c r="E951" s="77"/>
      <c r="F951" s="14"/>
      <c r="G951"/>
      <c r="H951"/>
      <c r="I951"/>
      <c r="J951"/>
      <c r="K951"/>
    </row>
    <row r="952" spans="1:11" s="152" customFormat="1" x14ac:dyDescent="0.2">
      <c r="A952" s="46"/>
      <c r="B952" s="45"/>
      <c r="C952" s="11"/>
      <c r="D952" s="21"/>
      <c r="E952" s="44"/>
      <c r="F952" s="14"/>
      <c r="G952"/>
      <c r="H952"/>
      <c r="I952"/>
      <c r="J952"/>
      <c r="K952"/>
    </row>
    <row r="953" spans="1:11" s="152" customFormat="1" x14ac:dyDescent="0.2">
      <c r="A953" s="12"/>
      <c r="B953" s="44"/>
      <c r="C953" s="44"/>
      <c r="D953" s="44"/>
      <c r="E953" s="127"/>
      <c r="F953" s="14"/>
      <c r="G953"/>
      <c r="H953"/>
      <c r="I953"/>
      <c r="J953"/>
      <c r="K953"/>
    </row>
    <row r="954" spans="1:11" s="152" customFormat="1" x14ac:dyDescent="0.2">
      <c r="A954" s="46"/>
      <c r="B954" s="41"/>
      <c r="C954" s="17"/>
      <c r="D954" s="25"/>
      <c r="E954" s="77"/>
      <c r="F954" s="14"/>
      <c r="G954"/>
      <c r="H954"/>
      <c r="I954"/>
      <c r="J954"/>
      <c r="K954"/>
    </row>
    <row r="955" spans="1:11" s="152" customFormat="1" x14ac:dyDescent="0.2">
      <c r="A955" s="46"/>
      <c r="B955" s="43"/>
      <c r="C955" s="16"/>
      <c r="D955" s="21"/>
      <c r="E955" s="77"/>
      <c r="F955" s="14"/>
      <c r="G955"/>
      <c r="H955"/>
      <c r="I955"/>
      <c r="J955"/>
      <c r="K955"/>
    </row>
    <row r="956" spans="1:11" s="152" customFormat="1" x14ac:dyDescent="0.2">
      <c r="A956" s="12"/>
      <c r="B956" s="43"/>
      <c r="C956" s="16"/>
      <c r="D956" s="21"/>
      <c r="E956" s="77"/>
      <c r="F956" s="14"/>
      <c r="G956"/>
      <c r="H956"/>
      <c r="I956"/>
      <c r="J956"/>
      <c r="K956"/>
    </row>
    <row r="957" spans="1:11" s="152" customFormat="1" x14ac:dyDescent="0.2">
      <c r="A957" s="12"/>
      <c r="B957" s="45"/>
      <c r="C957" s="11"/>
      <c r="D957" s="21"/>
      <c r="E957" s="77"/>
      <c r="F957" s="44"/>
      <c r="G957"/>
      <c r="H957"/>
      <c r="I957"/>
      <c r="J957"/>
      <c r="K957"/>
    </row>
    <row r="958" spans="1:11" s="152" customFormat="1" x14ac:dyDescent="0.2">
      <c r="A958" s="185"/>
      <c r="B958" s="43"/>
      <c r="C958" s="16"/>
      <c r="D958" s="21"/>
      <c r="E958" s="77"/>
      <c r="F958" s="20"/>
      <c r="G958"/>
      <c r="H958"/>
      <c r="I958"/>
      <c r="J958"/>
      <c r="K958"/>
    </row>
    <row r="959" spans="1:11" s="152" customFormat="1" x14ac:dyDescent="0.2">
      <c r="A959" s="46"/>
      <c r="B959" s="43"/>
      <c r="C959" s="16"/>
      <c r="D959" s="21"/>
      <c r="E959" s="77"/>
      <c r="F959" s="14"/>
      <c r="G959"/>
      <c r="H959"/>
      <c r="I959"/>
      <c r="J959"/>
      <c r="K959"/>
    </row>
    <row r="960" spans="1:11" s="152" customFormat="1" x14ac:dyDescent="0.2">
      <c r="A960" s="46"/>
      <c r="B960" s="45"/>
      <c r="C960" s="11"/>
      <c r="D960" s="21"/>
      <c r="E960" s="77"/>
      <c r="F960" s="14"/>
      <c r="G960"/>
      <c r="H960"/>
      <c r="I960"/>
      <c r="J960"/>
      <c r="K960"/>
    </row>
    <row r="961" spans="1:11" s="152" customFormat="1" x14ac:dyDescent="0.2">
      <c r="A961" s="12"/>
      <c r="B961" s="43"/>
      <c r="C961" s="16"/>
      <c r="D961" s="21"/>
      <c r="E961" s="77"/>
      <c r="F961" s="14"/>
      <c r="G961"/>
      <c r="H961"/>
      <c r="I961"/>
      <c r="J961"/>
      <c r="K961"/>
    </row>
    <row r="962" spans="1:11" s="152" customFormat="1" x14ac:dyDescent="0.2">
      <c r="A962" s="12"/>
      <c r="B962" s="43"/>
      <c r="C962" s="16"/>
      <c r="D962" s="21"/>
      <c r="E962" s="77"/>
      <c r="F962" s="44"/>
      <c r="G962"/>
      <c r="H962"/>
      <c r="I962"/>
      <c r="J962"/>
      <c r="K962"/>
    </row>
    <row r="963" spans="1:11" s="152" customFormat="1" x14ac:dyDescent="0.2">
      <c r="A963" s="185"/>
      <c r="B963" s="45"/>
      <c r="C963" s="11"/>
      <c r="D963" s="21"/>
      <c r="E963" s="44"/>
      <c r="F963" s="20"/>
      <c r="G963"/>
      <c r="H963"/>
      <c r="I963"/>
      <c r="J963"/>
      <c r="K963"/>
    </row>
    <row r="964" spans="1:11" s="152" customFormat="1" x14ac:dyDescent="0.2">
      <c r="A964" s="46"/>
      <c r="B964" s="44"/>
      <c r="C964" s="44"/>
      <c r="D964" s="44"/>
      <c r="E964" s="127"/>
      <c r="F964" s="14"/>
      <c r="G964"/>
      <c r="H964"/>
      <c r="I964"/>
      <c r="J964"/>
      <c r="K964"/>
    </row>
    <row r="965" spans="1:11" s="152" customFormat="1" x14ac:dyDescent="0.2">
      <c r="A965" s="12"/>
      <c r="B965" s="41"/>
      <c r="C965" s="17"/>
      <c r="D965" s="25"/>
      <c r="E965" s="77"/>
      <c r="F965" s="14"/>
      <c r="G965"/>
      <c r="H965"/>
      <c r="I965"/>
      <c r="J965"/>
      <c r="K965"/>
    </row>
    <row r="966" spans="1:11" s="152" customFormat="1" x14ac:dyDescent="0.2">
      <c r="A966" s="12"/>
      <c r="B966" s="43"/>
      <c r="C966" s="16"/>
      <c r="D966" s="21"/>
      <c r="E966" s="77"/>
      <c r="F966" s="44"/>
      <c r="G966"/>
      <c r="H966"/>
      <c r="I966"/>
      <c r="J966"/>
      <c r="K966"/>
    </row>
    <row r="967" spans="1:11" s="152" customFormat="1" x14ac:dyDescent="0.2">
      <c r="A967" s="185"/>
      <c r="B967" s="43"/>
      <c r="C967" s="16"/>
      <c r="D967" s="21"/>
      <c r="E967" s="77"/>
      <c r="F967" s="20"/>
      <c r="G967"/>
      <c r="H967"/>
      <c r="I967"/>
      <c r="J967"/>
      <c r="K967"/>
    </row>
    <row r="968" spans="1:11" s="152" customFormat="1" x14ac:dyDescent="0.2">
      <c r="A968" s="46"/>
      <c r="B968" s="45"/>
      <c r="C968" s="11"/>
      <c r="D968" s="21"/>
      <c r="E968" s="77"/>
      <c r="F968" s="14"/>
      <c r="G968"/>
      <c r="H968"/>
      <c r="I968"/>
      <c r="J968"/>
      <c r="K968"/>
    </row>
    <row r="969" spans="1:11" s="152" customFormat="1" x14ac:dyDescent="0.2">
      <c r="A969" s="46"/>
      <c r="B969" s="43"/>
      <c r="C969" s="16"/>
      <c r="D969" s="21"/>
      <c r="E969" s="77"/>
      <c r="F969" s="14"/>
      <c r="G969"/>
      <c r="H969"/>
      <c r="I969"/>
      <c r="J969"/>
      <c r="K969"/>
    </row>
    <row r="970" spans="1:11" s="152" customFormat="1" x14ac:dyDescent="0.2">
      <c r="A970" s="12"/>
      <c r="B970" s="43"/>
      <c r="C970" s="16"/>
      <c r="D970" s="21"/>
      <c r="E970" s="77"/>
      <c r="F970" s="14"/>
      <c r="G970"/>
      <c r="H970"/>
      <c r="I970"/>
      <c r="J970"/>
      <c r="K970"/>
    </row>
    <row r="971" spans="1:11" s="152" customFormat="1" x14ac:dyDescent="0.2">
      <c r="A971" s="46"/>
      <c r="B971" s="45"/>
      <c r="C971" s="11"/>
      <c r="D971" s="21"/>
      <c r="E971" s="77"/>
      <c r="F971" s="14"/>
      <c r="G971"/>
      <c r="H971"/>
      <c r="I971"/>
      <c r="J971"/>
      <c r="K971"/>
    </row>
    <row r="972" spans="1:11" s="152" customFormat="1" x14ac:dyDescent="0.2">
      <c r="A972" s="46"/>
      <c r="B972" s="45"/>
      <c r="C972" s="11"/>
      <c r="D972" s="21"/>
      <c r="E972" s="77"/>
      <c r="F972" s="14"/>
      <c r="G972"/>
      <c r="H972"/>
      <c r="I972"/>
      <c r="J972"/>
      <c r="K972"/>
    </row>
    <row r="973" spans="1:11" s="152" customFormat="1" x14ac:dyDescent="0.2">
      <c r="A973" s="12"/>
      <c r="B973" s="43"/>
      <c r="C973" s="16"/>
      <c r="D973" s="21"/>
      <c r="E973" s="77"/>
      <c r="F973" s="14"/>
      <c r="G973"/>
      <c r="H973"/>
      <c r="I973"/>
      <c r="J973"/>
      <c r="K973"/>
    </row>
    <row r="974" spans="1:11" s="152" customFormat="1" x14ac:dyDescent="0.2">
      <c r="A974" s="46"/>
      <c r="B974" s="45"/>
      <c r="C974" s="11"/>
      <c r="D974" s="21"/>
      <c r="E974" s="77"/>
      <c r="F974" s="14"/>
      <c r="G974"/>
      <c r="H974"/>
      <c r="I974"/>
      <c r="J974"/>
      <c r="K974"/>
    </row>
    <row r="975" spans="1:11" s="152" customFormat="1" x14ac:dyDescent="0.2">
      <c r="A975" s="46"/>
      <c r="B975" s="45"/>
      <c r="C975" s="11"/>
      <c r="D975" s="21"/>
      <c r="E975" s="44"/>
      <c r="F975" s="14"/>
      <c r="G975"/>
      <c r="H975"/>
      <c r="I975"/>
      <c r="J975"/>
      <c r="K975"/>
    </row>
    <row r="976" spans="1:11" s="152" customFormat="1" x14ac:dyDescent="0.2">
      <c r="A976" s="12"/>
      <c r="B976" s="44"/>
      <c r="C976" s="44"/>
      <c r="D976" s="44"/>
      <c r="E976" s="127"/>
      <c r="F976" s="14"/>
      <c r="G976"/>
      <c r="H976"/>
      <c r="I976"/>
      <c r="J976"/>
      <c r="K976"/>
    </row>
    <row r="977" spans="1:11" s="152" customFormat="1" x14ac:dyDescent="0.2">
      <c r="A977" s="12"/>
      <c r="B977" s="41"/>
      <c r="C977" s="17"/>
      <c r="D977" s="25"/>
      <c r="E977" s="77"/>
      <c r="F977" s="44"/>
      <c r="G977"/>
      <c r="H977"/>
      <c r="I977"/>
      <c r="J977"/>
      <c r="K977"/>
    </row>
    <row r="978" spans="1:11" s="152" customFormat="1" x14ac:dyDescent="0.2">
      <c r="A978" s="185"/>
      <c r="B978" s="43"/>
      <c r="C978" s="16"/>
      <c r="D978" s="21"/>
      <c r="E978" s="77"/>
      <c r="F978" s="20"/>
      <c r="G978"/>
      <c r="H978"/>
      <c r="I978"/>
      <c r="J978"/>
      <c r="K978"/>
    </row>
    <row r="979" spans="1:11" s="152" customFormat="1" x14ac:dyDescent="0.2">
      <c r="A979" s="46"/>
      <c r="B979" s="43"/>
      <c r="C979" s="16"/>
      <c r="D979" s="21"/>
      <c r="E979" s="77"/>
      <c r="F979" s="14"/>
      <c r="G979"/>
      <c r="H979"/>
      <c r="I979"/>
      <c r="J979"/>
      <c r="K979"/>
    </row>
    <row r="980" spans="1:11" s="152" customFormat="1" x14ac:dyDescent="0.2">
      <c r="A980" s="46"/>
      <c r="B980" s="45"/>
      <c r="C980" s="11"/>
      <c r="D980" s="21"/>
      <c r="E980" s="77"/>
      <c r="F980" s="14"/>
      <c r="G980"/>
      <c r="H980"/>
      <c r="I980"/>
      <c r="J980"/>
      <c r="K980"/>
    </row>
    <row r="981" spans="1:11" s="152" customFormat="1" x14ac:dyDescent="0.2">
      <c r="A981" s="12"/>
      <c r="B981" s="45"/>
      <c r="C981" s="11"/>
      <c r="D981" s="21"/>
      <c r="E981" s="77"/>
      <c r="F981" s="14"/>
      <c r="G981"/>
      <c r="H981"/>
      <c r="I981"/>
      <c r="J981"/>
      <c r="K981"/>
    </row>
    <row r="982" spans="1:11" s="152" customFormat="1" x14ac:dyDescent="0.2">
      <c r="A982" s="46"/>
      <c r="B982" s="43"/>
      <c r="C982" s="16"/>
      <c r="D982" s="21"/>
      <c r="E982" s="77"/>
      <c r="F982" s="14"/>
      <c r="G982"/>
      <c r="H982"/>
      <c r="I982"/>
      <c r="J982"/>
      <c r="K982"/>
    </row>
    <row r="983" spans="1:11" s="152" customFormat="1" x14ac:dyDescent="0.2">
      <c r="A983" s="46"/>
      <c r="B983" s="45"/>
      <c r="C983" s="11"/>
      <c r="D983" s="21"/>
      <c r="E983" s="77"/>
      <c r="F983" s="14"/>
      <c r="G983"/>
      <c r="H983"/>
      <c r="I983"/>
      <c r="J983"/>
      <c r="K983"/>
    </row>
    <row r="984" spans="1:11" s="152" customFormat="1" x14ac:dyDescent="0.2">
      <c r="A984" s="12"/>
      <c r="B984" s="43"/>
      <c r="C984" s="16"/>
      <c r="D984" s="21"/>
      <c r="E984" s="77"/>
      <c r="F984" s="14"/>
      <c r="G984"/>
      <c r="H984"/>
      <c r="I984"/>
      <c r="J984"/>
      <c r="K984"/>
    </row>
    <row r="985" spans="1:11" s="152" customFormat="1" x14ac:dyDescent="0.2">
      <c r="A985" s="12"/>
      <c r="B985" s="45"/>
      <c r="C985" s="11"/>
      <c r="D985" s="21"/>
      <c r="E985" s="77"/>
      <c r="F985" s="14"/>
      <c r="G985"/>
      <c r="H985"/>
      <c r="I985"/>
      <c r="J985"/>
      <c r="K985"/>
    </row>
    <row r="986" spans="1:11" s="152" customFormat="1" x14ac:dyDescent="0.2">
      <c r="A986" s="46"/>
      <c r="B986" s="43"/>
      <c r="C986" s="16"/>
      <c r="D986" s="21"/>
      <c r="E986" s="77"/>
      <c r="F986" s="14"/>
      <c r="G986"/>
      <c r="H986"/>
      <c r="I986"/>
      <c r="J986"/>
      <c r="K986"/>
    </row>
    <row r="987" spans="1:11" s="152" customFormat="1" x14ac:dyDescent="0.2">
      <c r="A987" s="12"/>
      <c r="B987" s="43"/>
      <c r="C987" s="16"/>
      <c r="D987" s="21"/>
      <c r="E987" s="77"/>
      <c r="F987" s="14"/>
      <c r="G987"/>
      <c r="H987"/>
      <c r="I987"/>
      <c r="J987"/>
      <c r="K987"/>
    </row>
    <row r="988" spans="1:11" s="152" customFormat="1" x14ac:dyDescent="0.2">
      <c r="A988" s="12"/>
      <c r="B988" s="45"/>
      <c r="C988" s="11"/>
      <c r="D988" s="21"/>
      <c r="E988" s="77"/>
      <c r="F988" s="14"/>
      <c r="G988"/>
      <c r="H988"/>
      <c r="I988"/>
      <c r="J988"/>
      <c r="K988"/>
    </row>
    <row r="989" spans="1:11" s="152" customFormat="1" x14ac:dyDescent="0.2">
      <c r="A989" s="12"/>
      <c r="B989" s="45"/>
      <c r="C989" s="11"/>
      <c r="D989" s="21"/>
      <c r="E989" s="77"/>
      <c r="F989" s="44"/>
      <c r="G989"/>
      <c r="H989"/>
      <c r="I989"/>
      <c r="J989"/>
      <c r="K989"/>
    </row>
    <row r="990" spans="1:11" s="152" customFormat="1" x14ac:dyDescent="0.2">
      <c r="A990" s="185"/>
      <c r="B990" s="45"/>
      <c r="C990" s="11"/>
      <c r="D990" s="21"/>
      <c r="E990" s="77"/>
      <c r="F990" s="20"/>
      <c r="G990"/>
      <c r="H990"/>
      <c r="I990"/>
      <c r="J990"/>
      <c r="K990"/>
    </row>
    <row r="991" spans="1:11" s="152" customFormat="1" x14ac:dyDescent="0.2">
      <c r="A991" s="46"/>
      <c r="B991" s="43"/>
      <c r="C991" s="16"/>
      <c r="D991" s="21"/>
      <c r="E991" s="77"/>
      <c r="F991" s="14"/>
      <c r="G991"/>
      <c r="H991"/>
      <c r="I991"/>
      <c r="J991"/>
      <c r="K991"/>
    </row>
    <row r="992" spans="1:11" s="152" customFormat="1" x14ac:dyDescent="0.2">
      <c r="A992" s="46"/>
      <c r="B992" s="45"/>
      <c r="C992" s="11"/>
      <c r="D992" s="21"/>
      <c r="E992" s="77"/>
      <c r="F992" s="14"/>
      <c r="G992"/>
      <c r="H992"/>
      <c r="I992"/>
      <c r="J992"/>
      <c r="K992"/>
    </row>
    <row r="993" spans="1:11" s="152" customFormat="1" x14ac:dyDescent="0.2">
      <c r="A993" s="12"/>
      <c r="B993" s="43"/>
      <c r="C993" s="16"/>
      <c r="D993" s="21"/>
      <c r="E993" s="77"/>
      <c r="F993" s="14"/>
      <c r="G993"/>
      <c r="H993"/>
      <c r="I993"/>
      <c r="J993"/>
      <c r="K993"/>
    </row>
    <row r="994" spans="1:11" s="152" customFormat="1" x14ac:dyDescent="0.2">
      <c r="A994" s="12"/>
      <c r="B994" s="45"/>
      <c r="C994" s="11"/>
      <c r="D994" s="21"/>
      <c r="E994" s="44"/>
      <c r="F994" s="14"/>
      <c r="G994"/>
      <c r="H994"/>
      <c r="I994"/>
      <c r="J994"/>
      <c r="K994"/>
    </row>
    <row r="995" spans="1:11" s="152" customFormat="1" x14ac:dyDescent="0.2">
      <c r="A995" s="46"/>
      <c r="B995" s="44"/>
      <c r="C995" s="44"/>
      <c r="D995" s="44"/>
      <c r="E995" s="127"/>
      <c r="F995" s="14"/>
      <c r="G995"/>
      <c r="H995"/>
      <c r="I995"/>
      <c r="J995"/>
      <c r="K995"/>
    </row>
    <row r="996" spans="1:11" s="152" customFormat="1" x14ac:dyDescent="0.2">
      <c r="A996" s="12"/>
      <c r="B996" s="41"/>
      <c r="C996" s="17"/>
      <c r="D996" s="25"/>
      <c r="E996" s="77"/>
      <c r="F996" s="14"/>
      <c r="G996"/>
      <c r="H996"/>
      <c r="I996"/>
      <c r="J996"/>
      <c r="K996"/>
    </row>
    <row r="997" spans="1:11" s="152" customFormat="1" x14ac:dyDescent="0.2">
      <c r="A997" s="46"/>
      <c r="B997" s="43"/>
      <c r="C997" s="16"/>
      <c r="D997" s="21"/>
      <c r="E997" s="77"/>
      <c r="F997" s="14"/>
      <c r="G997"/>
      <c r="H997"/>
      <c r="I997"/>
      <c r="J997"/>
      <c r="K997"/>
    </row>
    <row r="998" spans="1:11" s="152" customFormat="1" x14ac:dyDescent="0.2">
      <c r="A998" s="12"/>
      <c r="B998" s="43"/>
      <c r="C998" s="16"/>
      <c r="D998" s="21"/>
      <c r="E998" s="77"/>
      <c r="F998" s="14"/>
      <c r="G998"/>
      <c r="H998"/>
      <c r="I998"/>
      <c r="J998"/>
      <c r="K998"/>
    </row>
    <row r="999" spans="1:11" s="152" customFormat="1" x14ac:dyDescent="0.2">
      <c r="A999" s="46"/>
      <c r="B999" s="45"/>
      <c r="C999" s="11"/>
      <c r="D999" s="21"/>
      <c r="E999" s="77"/>
      <c r="F999" s="14"/>
      <c r="G999"/>
      <c r="H999"/>
      <c r="I999"/>
      <c r="J999"/>
      <c r="K999"/>
    </row>
    <row r="1000" spans="1:11" s="152" customFormat="1" x14ac:dyDescent="0.2">
      <c r="A1000" s="46"/>
      <c r="B1000" s="45"/>
      <c r="C1000" s="11"/>
      <c r="D1000" s="21"/>
      <c r="E1000" s="77"/>
      <c r="F1000" s="14"/>
      <c r="G1000"/>
      <c r="H1000"/>
      <c r="I1000"/>
      <c r="J1000"/>
      <c r="K1000"/>
    </row>
    <row r="1001" spans="1:11" s="152" customFormat="1" x14ac:dyDescent="0.2">
      <c r="A1001" s="12"/>
      <c r="B1001" s="45"/>
      <c r="C1001" s="11"/>
      <c r="D1001" s="21"/>
      <c r="E1001" s="77"/>
      <c r="F1001" s="14"/>
      <c r="G1001"/>
      <c r="H1001"/>
      <c r="I1001"/>
      <c r="J1001"/>
      <c r="K1001"/>
    </row>
    <row r="1002" spans="1:11" s="152" customFormat="1" x14ac:dyDescent="0.2">
      <c r="A1002" s="12"/>
      <c r="B1002" s="43"/>
      <c r="C1002" s="16"/>
      <c r="D1002" s="21"/>
      <c r="E1002" s="77"/>
      <c r="F1002" s="14"/>
      <c r="G1002"/>
      <c r="H1002"/>
      <c r="I1002"/>
      <c r="J1002"/>
      <c r="K1002"/>
    </row>
    <row r="1003" spans="1:11" s="152" customFormat="1" x14ac:dyDescent="0.2">
      <c r="A1003" s="12"/>
      <c r="B1003" s="45"/>
      <c r="C1003" s="11"/>
      <c r="D1003" s="21"/>
      <c r="E1003" s="77"/>
      <c r="F1003" s="14"/>
      <c r="G1003"/>
      <c r="H1003"/>
      <c r="I1003"/>
      <c r="J1003"/>
      <c r="K1003"/>
    </row>
    <row r="1004" spans="1:11" s="152" customFormat="1" x14ac:dyDescent="0.2">
      <c r="A1004" s="46"/>
      <c r="B1004" s="43"/>
      <c r="C1004" s="16"/>
      <c r="D1004" s="21"/>
      <c r="E1004" s="77"/>
      <c r="F1004" s="14"/>
      <c r="G1004"/>
      <c r="H1004"/>
      <c r="I1004"/>
      <c r="J1004"/>
      <c r="K1004"/>
    </row>
    <row r="1005" spans="1:11" s="152" customFormat="1" x14ac:dyDescent="0.2">
      <c r="A1005" s="12"/>
      <c r="B1005" s="43"/>
      <c r="C1005" s="16"/>
      <c r="D1005" s="21"/>
      <c r="E1005" s="77"/>
      <c r="F1005" s="14"/>
      <c r="G1005"/>
      <c r="H1005"/>
      <c r="I1005"/>
      <c r="J1005"/>
      <c r="K1005"/>
    </row>
    <row r="1006" spans="1:11" s="152" customFormat="1" x14ac:dyDescent="0.2">
      <c r="A1006" s="46"/>
      <c r="B1006" s="45"/>
      <c r="C1006" s="11"/>
      <c r="D1006" s="21"/>
      <c r="E1006" s="77"/>
      <c r="F1006" s="14"/>
      <c r="G1006"/>
      <c r="H1006"/>
      <c r="I1006"/>
      <c r="J1006"/>
      <c r="K1006"/>
    </row>
    <row r="1007" spans="1:11" s="152" customFormat="1" x14ac:dyDescent="0.2">
      <c r="A1007" s="12"/>
      <c r="B1007" s="45"/>
      <c r="C1007" s="11"/>
      <c r="D1007" s="21"/>
      <c r="E1007" s="77"/>
      <c r="F1007" s="14"/>
      <c r="G1007"/>
      <c r="H1007"/>
      <c r="I1007"/>
      <c r="J1007"/>
      <c r="K1007"/>
    </row>
    <row r="1008" spans="1:11" s="152" customFormat="1" x14ac:dyDescent="0.2">
      <c r="A1008" s="12"/>
      <c r="B1008" s="63"/>
      <c r="C1008" s="64"/>
      <c r="D1008" s="21"/>
      <c r="E1008" s="77"/>
      <c r="F1008" s="44"/>
      <c r="G1008"/>
      <c r="H1008"/>
      <c r="I1008"/>
      <c r="J1008"/>
      <c r="K1008"/>
    </row>
    <row r="1009" spans="1:11" s="152" customFormat="1" x14ac:dyDescent="0.2">
      <c r="A1009" s="185"/>
      <c r="B1009" s="63"/>
      <c r="C1009" s="64"/>
      <c r="D1009" s="21"/>
      <c r="E1009" s="77"/>
      <c r="F1009" s="20"/>
      <c r="G1009"/>
      <c r="H1009"/>
      <c r="I1009"/>
      <c r="J1009"/>
      <c r="K1009"/>
    </row>
    <row r="1010" spans="1:11" s="152" customFormat="1" x14ac:dyDescent="0.2">
      <c r="A1010" s="46"/>
      <c r="B1010" s="63"/>
      <c r="C1010" s="64"/>
      <c r="D1010" s="21"/>
      <c r="E1010" s="77"/>
      <c r="F1010" s="14"/>
      <c r="G1010"/>
      <c r="H1010"/>
      <c r="I1010"/>
      <c r="J1010"/>
      <c r="K1010"/>
    </row>
    <row r="1011" spans="1:11" s="152" customFormat="1" x14ac:dyDescent="0.2">
      <c r="A1011" s="46"/>
      <c r="B1011" s="63"/>
      <c r="C1011" s="64"/>
      <c r="D1011" s="21"/>
      <c r="E1011" s="77"/>
      <c r="F1011" s="14"/>
      <c r="G1011"/>
      <c r="H1011"/>
      <c r="I1011"/>
      <c r="J1011"/>
      <c r="K1011"/>
    </row>
    <row r="1012" spans="1:11" s="152" customFormat="1" x14ac:dyDescent="0.2">
      <c r="A1012" s="12"/>
      <c r="B1012" s="43"/>
      <c r="C1012" s="16"/>
      <c r="D1012" s="21"/>
      <c r="E1012" s="77"/>
      <c r="F1012" s="14"/>
      <c r="G1012"/>
      <c r="H1012"/>
      <c r="I1012"/>
      <c r="J1012"/>
      <c r="K1012"/>
    </row>
    <row r="1013" spans="1:11" s="152" customFormat="1" x14ac:dyDescent="0.2">
      <c r="A1013" s="12"/>
      <c r="B1013" s="45"/>
      <c r="C1013" s="11"/>
      <c r="D1013" s="21"/>
      <c r="E1013" s="44"/>
      <c r="F1013" s="14"/>
      <c r="G1013"/>
      <c r="H1013"/>
      <c r="I1013"/>
      <c r="J1013"/>
      <c r="K1013"/>
    </row>
    <row r="1014" spans="1:11" s="152" customFormat="1" x14ac:dyDescent="0.2">
      <c r="A1014" s="12"/>
      <c r="B1014" s="44"/>
      <c r="C1014" s="44"/>
      <c r="D1014" s="44"/>
      <c r="E1014" s="127"/>
      <c r="F1014" s="14"/>
      <c r="G1014"/>
      <c r="H1014"/>
      <c r="I1014"/>
      <c r="J1014"/>
      <c r="K1014"/>
    </row>
    <row r="1015" spans="1:11" s="152" customFormat="1" x14ac:dyDescent="0.2">
      <c r="A1015" s="46"/>
      <c r="B1015" s="41"/>
      <c r="C1015" s="17"/>
      <c r="D1015" s="25"/>
      <c r="E1015" s="77"/>
      <c r="F1015" s="14"/>
      <c r="G1015"/>
      <c r="H1015"/>
      <c r="I1015"/>
      <c r="J1015"/>
      <c r="K1015"/>
    </row>
    <row r="1016" spans="1:11" s="152" customFormat="1" x14ac:dyDescent="0.2">
      <c r="A1016" s="12"/>
      <c r="B1016" s="43"/>
      <c r="C1016" s="16"/>
      <c r="D1016" s="21"/>
      <c r="E1016" s="77"/>
      <c r="F1016" s="14"/>
      <c r="G1016"/>
      <c r="H1016"/>
      <c r="I1016"/>
      <c r="J1016"/>
      <c r="K1016"/>
    </row>
    <row r="1017" spans="1:11" s="152" customFormat="1" x14ac:dyDescent="0.2">
      <c r="A1017" s="46"/>
      <c r="B1017" s="43"/>
      <c r="C1017" s="16"/>
      <c r="D1017" s="21"/>
      <c r="E1017" s="77"/>
      <c r="F1017" s="14"/>
      <c r="G1017"/>
      <c r="H1017"/>
      <c r="I1017"/>
      <c r="J1017"/>
      <c r="K1017"/>
    </row>
    <row r="1018" spans="1:11" s="152" customFormat="1" x14ac:dyDescent="0.2">
      <c r="A1018" s="46"/>
      <c r="B1018" s="45"/>
      <c r="C1018" s="11"/>
      <c r="D1018" s="21"/>
      <c r="E1018" s="77"/>
      <c r="F1018" s="14"/>
      <c r="G1018"/>
      <c r="H1018"/>
      <c r="I1018"/>
      <c r="J1018"/>
      <c r="K1018"/>
    </row>
    <row r="1019" spans="1:11" s="152" customFormat="1" x14ac:dyDescent="0.2">
      <c r="A1019" s="12"/>
      <c r="B1019" s="45"/>
      <c r="C1019" s="11"/>
      <c r="D1019" s="21"/>
      <c r="E1019" s="77"/>
      <c r="F1019" s="14"/>
      <c r="G1019"/>
      <c r="H1019"/>
      <c r="I1019"/>
      <c r="J1019"/>
      <c r="K1019"/>
    </row>
    <row r="1020" spans="1:11" s="152" customFormat="1" x14ac:dyDescent="0.2">
      <c r="A1020" s="12"/>
      <c r="B1020" s="45"/>
      <c r="C1020" s="11"/>
      <c r="D1020" s="21"/>
      <c r="E1020" s="77"/>
      <c r="F1020" s="14"/>
      <c r="G1020"/>
      <c r="H1020"/>
      <c r="I1020"/>
      <c r="J1020"/>
      <c r="K1020"/>
    </row>
    <row r="1021" spans="1:11" s="152" customFormat="1" x14ac:dyDescent="0.2">
      <c r="A1021" s="12"/>
      <c r="B1021" s="45"/>
      <c r="C1021" s="11"/>
      <c r="D1021" s="21"/>
      <c r="E1021" s="44"/>
      <c r="F1021" s="14"/>
      <c r="G1021"/>
      <c r="H1021"/>
      <c r="I1021"/>
      <c r="J1021"/>
      <c r="K1021"/>
    </row>
    <row r="1022" spans="1:11" s="152" customFormat="1" x14ac:dyDescent="0.2">
      <c r="A1022" s="12"/>
      <c r="B1022" s="44"/>
      <c r="C1022" s="44"/>
      <c r="D1022" s="44"/>
      <c r="E1022" s="127"/>
      <c r="F1022" s="14"/>
      <c r="G1022"/>
      <c r="H1022"/>
      <c r="I1022"/>
      <c r="J1022"/>
      <c r="K1022"/>
    </row>
    <row r="1023" spans="1:11" s="152" customFormat="1" x14ac:dyDescent="0.2">
      <c r="A1023" s="12"/>
      <c r="B1023" s="41"/>
      <c r="C1023" s="17"/>
      <c r="D1023" s="25"/>
      <c r="E1023" s="77"/>
      <c r="F1023" s="14"/>
      <c r="G1023"/>
      <c r="H1023"/>
      <c r="I1023"/>
      <c r="J1023"/>
      <c r="K1023"/>
    </row>
    <row r="1024" spans="1:11" s="152" customFormat="1" x14ac:dyDescent="0.2">
      <c r="A1024" s="12"/>
      <c r="B1024" s="43"/>
      <c r="C1024" s="16"/>
      <c r="D1024" s="21"/>
      <c r="E1024" s="77"/>
      <c r="F1024" s="14"/>
      <c r="G1024"/>
      <c r="H1024"/>
      <c r="I1024"/>
      <c r="J1024"/>
      <c r="K1024"/>
    </row>
    <row r="1025" spans="1:11" s="152" customFormat="1" x14ac:dyDescent="0.2">
      <c r="A1025" s="46"/>
      <c r="B1025" s="43"/>
      <c r="C1025" s="16"/>
      <c r="D1025" s="21"/>
      <c r="E1025" s="77"/>
      <c r="F1025" s="14"/>
      <c r="G1025"/>
      <c r="H1025"/>
      <c r="I1025"/>
      <c r="J1025"/>
      <c r="K1025"/>
    </row>
    <row r="1026" spans="1:11" s="152" customFormat="1" x14ac:dyDescent="0.2">
      <c r="A1026" s="12"/>
      <c r="B1026" s="45"/>
      <c r="C1026" s="11"/>
      <c r="D1026" s="21"/>
      <c r="E1026" s="44"/>
      <c r="F1026" s="14"/>
      <c r="G1026"/>
      <c r="H1026"/>
      <c r="I1026"/>
      <c r="J1026"/>
      <c r="K1026"/>
    </row>
    <row r="1027" spans="1:11" s="152" customFormat="1" x14ac:dyDescent="0.2">
      <c r="A1027" s="12"/>
      <c r="B1027" s="44"/>
      <c r="C1027" s="44"/>
      <c r="D1027" s="44"/>
      <c r="E1027" s="127"/>
      <c r="F1027" s="44"/>
      <c r="G1027"/>
      <c r="H1027"/>
      <c r="I1027"/>
      <c r="J1027"/>
      <c r="K1027"/>
    </row>
    <row r="1028" spans="1:11" s="152" customFormat="1" x14ac:dyDescent="0.2">
      <c r="A1028" s="185"/>
      <c r="B1028" s="41"/>
      <c r="C1028" s="17"/>
      <c r="D1028" s="25"/>
      <c r="E1028" s="77"/>
      <c r="F1028" s="20"/>
      <c r="G1028"/>
      <c r="H1028"/>
      <c r="I1028"/>
      <c r="J1028"/>
      <c r="K1028"/>
    </row>
    <row r="1029" spans="1:11" s="152" customFormat="1" x14ac:dyDescent="0.2">
      <c r="A1029" s="46"/>
      <c r="B1029" s="43"/>
      <c r="C1029" s="16"/>
      <c r="D1029" s="21"/>
      <c r="E1029" s="77"/>
      <c r="F1029" s="14"/>
      <c r="G1029"/>
      <c r="H1029"/>
      <c r="I1029"/>
      <c r="J1029"/>
      <c r="K1029"/>
    </row>
    <row r="1030" spans="1:11" s="152" customFormat="1" x14ac:dyDescent="0.2">
      <c r="A1030" s="46"/>
      <c r="B1030" s="43"/>
      <c r="C1030" s="16"/>
      <c r="D1030" s="21"/>
      <c r="E1030" s="77"/>
      <c r="F1030" s="14"/>
      <c r="G1030"/>
      <c r="H1030"/>
      <c r="I1030"/>
      <c r="J1030"/>
      <c r="K1030"/>
    </row>
    <row r="1031" spans="1:11" s="152" customFormat="1" x14ac:dyDescent="0.2">
      <c r="A1031" s="12"/>
      <c r="B1031" s="45"/>
      <c r="C1031" s="11"/>
      <c r="D1031" s="21"/>
      <c r="E1031" s="77"/>
      <c r="F1031" s="14"/>
      <c r="G1031"/>
      <c r="H1031"/>
      <c r="I1031"/>
      <c r="J1031"/>
      <c r="K1031"/>
    </row>
    <row r="1032" spans="1:11" s="152" customFormat="1" x14ac:dyDescent="0.2">
      <c r="A1032" s="12"/>
      <c r="B1032" s="43"/>
      <c r="C1032" s="16"/>
      <c r="D1032" s="21"/>
      <c r="E1032" s="77"/>
      <c r="F1032" s="14"/>
      <c r="G1032"/>
      <c r="H1032"/>
      <c r="I1032"/>
      <c r="J1032"/>
      <c r="K1032"/>
    </row>
    <row r="1033" spans="1:11" s="152" customFormat="1" x14ac:dyDescent="0.2">
      <c r="A1033" s="12"/>
      <c r="B1033" s="45"/>
      <c r="C1033" s="11"/>
      <c r="D1033" s="21"/>
      <c r="E1033" s="77"/>
      <c r="F1033" s="14"/>
      <c r="G1033"/>
      <c r="H1033"/>
      <c r="I1033"/>
      <c r="J1033"/>
      <c r="K1033"/>
    </row>
    <row r="1034" spans="1:11" s="152" customFormat="1" x14ac:dyDescent="0.2">
      <c r="A1034" s="12"/>
      <c r="B1034" s="43"/>
      <c r="C1034" s="16"/>
      <c r="D1034" s="21"/>
      <c r="E1034" s="77"/>
      <c r="F1034" s="14"/>
      <c r="G1034"/>
      <c r="H1034"/>
      <c r="I1034"/>
      <c r="J1034"/>
      <c r="K1034"/>
    </row>
    <row r="1035" spans="1:11" s="152" customFormat="1" x14ac:dyDescent="0.2">
      <c r="A1035" s="12"/>
      <c r="B1035" s="43"/>
      <c r="C1035" s="16"/>
      <c r="D1035" s="21"/>
      <c r="E1035" s="77"/>
      <c r="F1035" s="44"/>
      <c r="G1035"/>
      <c r="H1035"/>
      <c r="I1035"/>
      <c r="J1035"/>
      <c r="K1035"/>
    </row>
    <row r="1036" spans="1:11" s="152" customFormat="1" x14ac:dyDescent="0.2">
      <c r="A1036" s="185"/>
      <c r="B1036" s="45"/>
      <c r="C1036" s="11"/>
      <c r="D1036" s="21"/>
      <c r="E1036" s="77"/>
      <c r="F1036" s="20"/>
      <c r="G1036"/>
      <c r="H1036"/>
      <c r="I1036"/>
      <c r="J1036"/>
      <c r="K1036"/>
    </row>
    <row r="1037" spans="1:11" s="152" customFormat="1" x14ac:dyDescent="0.2">
      <c r="A1037" s="46"/>
      <c r="B1037" s="43"/>
      <c r="C1037" s="16"/>
      <c r="D1037" s="21"/>
      <c r="E1037" s="77"/>
      <c r="F1037" s="14"/>
      <c r="G1037"/>
      <c r="H1037"/>
      <c r="I1037"/>
      <c r="J1037"/>
      <c r="K1037"/>
    </row>
    <row r="1038" spans="1:11" s="152" customFormat="1" x14ac:dyDescent="0.2">
      <c r="A1038" s="46"/>
      <c r="B1038" s="43"/>
      <c r="C1038" s="16"/>
      <c r="D1038" s="21"/>
      <c r="E1038" s="77"/>
      <c r="F1038" s="14"/>
      <c r="G1038"/>
      <c r="H1038"/>
      <c r="I1038"/>
      <c r="J1038"/>
      <c r="K1038"/>
    </row>
    <row r="1039" spans="1:11" s="152" customFormat="1" x14ac:dyDescent="0.2">
      <c r="A1039" s="12"/>
      <c r="B1039" s="45"/>
      <c r="C1039" s="11"/>
      <c r="D1039" s="21"/>
      <c r="E1039" s="77"/>
      <c r="F1039" s="14"/>
      <c r="G1039"/>
      <c r="H1039"/>
      <c r="I1039"/>
      <c r="J1039"/>
      <c r="K1039"/>
    </row>
    <row r="1040" spans="1:11" s="152" customFormat="1" x14ac:dyDescent="0.2">
      <c r="A1040" s="12"/>
      <c r="B1040" s="63"/>
      <c r="C1040" s="64"/>
      <c r="D1040" s="21"/>
      <c r="E1040" s="44"/>
      <c r="F1040" s="44"/>
      <c r="G1040"/>
      <c r="H1040"/>
      <c r="I1040"/>
      <c r="J1040"/>
      <c r="K1040"/>
    </row>
    <row r="1041" spans="1:11" s="152" customFormat="1" x14ac:dyDescent="0.2">
      <c r="A1041" s="185"/>
      <c r="B1041" s="44"/>
      <c r="C1041" s="44"/>
      <c r="D1041" s="44"/>
      <c r="E1041" s="127"/>
      <c r="F1041" s="20"/>
      <c r="G1041"/>
      <c r="H1041"/>
      <c r="I1041"/>
      <c r="J1041"/>
      <c r="K1041"/>
    </row>
    <row r="1042" spans="1:11" s="152" customFormat="1" x14ac:dyDescent="0.2">
      <c r="A1042" s="46"/>
      <c r="B1042" s="41"/>
      <c r="C1042" s="17"/>
      <c r="D1042" s="25"/>
      <c r="E1042" s="77"/>
      <c r="F1042" s="14"/>
      <c r="G1042"/>
      <c r="H1042"/>
      <c r="I1042"/>
      <c r="J1042"/>
      <c r="K1042"/>
    </row>
    <row r="1043" spans="1:11" s="152" customFormat="1" x14ac:dyDescent="0.2">
      <c r="A1043" s="46"/>
      <c r="B1043" s="43"/>
      <c r="C1043" s="16"/>
      <c r="D1043" s="21"/>
      <c r="E1043" s="77"/>
      <c r="F1043" s="14"/>
      <c r="G1043"/>
      <c r="H1043"/>
      <c r="I1043"/>
      <c r="J1043"/>
      <c r="K1043"/>
    </row>
    <row r="1044" spans="1:11" s="152" customFormat="1" x14ac:dyDescent="0.2">
      <c r="A1044" s="12"/>
      <c r="B1044" s="43"/>
      <c r="C1044" s="16"/>
      <c r="D1044" s="21"/>
      <c r="E1044" s="77"/>
      <c r="F1044" s="14"/>
      <c r="G1044"/>
      <c r="H1044"/>
      <c r="I1044"/>
      <c r="J1044"/>
      <c r="K1044"/>
    </row>
    <row r="1045" spans="1:11" s="152" customFormat="1" x14ac:dyDescent="0.2">
      <c r="A1045" s="46"/>
      <c r="B1045" s="45"/>
      <c r="C1045" s="11"/>
      <c r="D1045" s="21"/>
      <c r="E1045" s="77"/>
      <c r="F1045" s="14"/>
      <c r="G1045"/>
      <c r="H1045"/>
      <c r="I1045"/>
      <c r="J1045"/>
      <c r="K1045"/>
    </row>
    <row r="1046" spans="1:11" s="152" customFormat="1" x14ac:dyDescent="0.2">
      <c r="A1046" s="12"/>
      <c r="B1046" s="45"/>
      <c r="C1046" s="11"/>
      <c r="D1046" s="21"/>
      <c r="E1046" s="77"/>
      <c r="F1046" s="14"/>
      <c r="G1046"/>
      <c r="H1046"/>
      <c r="I1046"/>
      <c r="J1046"/>
      <c r="K1046"/>
    </row>
    <row r="1047" spans="1:11" s="152" customFormat="1" x14ac:dyDescent="0.2">
      <c r="A1047" s="46"/>
      <c r="B1047" s="45"/>
      <c r="C1047" s="11"/>
      <c r="D1047" s="21"/>
      <c r="E1047" s="77"/>
      <c r="F1047" s="14"/>
      <c r="G1047"/>
      <c r="H1047"/>
      <c r="I1047"/>
      <c r="J1047"/>
      <c r="K1047"/>
    </row>
    <row r="1048" spans="1:11" s="152" customFormat="1" x14ac:dyDescent="0.2">
      <c r="A1048" s="46"/>
      <c r="B1048" s="43"/>
      <c r="C1048" s="16"/>
      <c r="D1048" s="21"/>
      <c r="E1048" s="77"/>
      <c r="F1048" s="14"/>
      <c r="G1048"/>
      <c r="H1048"/>
      <c r="I1048"/>
      <c r="J1048"/>
      <c r="K1048"/>
    </row>
    <row r="1049" spans="1:11" s="152" customFormat="1" x14ac:dyDescent="0.2">
      <c r="A1049" s="12"/>
      <c r="B1049" s="43"/>
      <c r="C1049" s="16"/>
      <c r="D1049" s="21"/>
      <c r="E1049" s="77"/>
      <c r="F1049" s="14"/>
      <c r="G1049"/>
      <c r="H1049"/>
      <c r="I1049"/>
      <c r="J1049"/>
      <c r="K1049"/>
    </row>
    <row r="1050" spans="1:11" s="152" customFormat="1" x14ac:dyDescent="0.2">
      <c r="A1050" s="46"/>
      <c r="B1050" s="45"/>
      <c r="C1050" s="11"/>
      <c r="D1050" s="21"/>
      <c r="E1050" s="77"/>
      <c r="F1050" s="14"/>
      <c r="G1050"/>
      <c r="H1050"/>
      <c r="I1050"/>
      <c r="J1050"/>
      <c r="K1050"/>
    </row>
    <row r="1051" spans="1:11" s="152" customFormat="1" x14ac:dyDescent="0.2">
      <c r="A1051" s="46"/>
      <c r="B1051" s="45"/>
      <c r="C1051" s="11"/>
      <c r="D1051" s="21"/>
      <c r="E1051" s="44"/>
      <c r="F1051" s="14"/>
      <c r="G1051"/>
      <c r="H1051"/>
      <c r="I1051"/>
      <c r="J1051"/>
      <c r="K1051"/>
    </row>
    <row r="1052" spans="1:11" s="152" customFormat="1" x14ac:dyDescent="0.2">
      <c r="A1052" s="12"/>
      <c r="B1052" s="44"/>
      <c r="C1052" s="44"/>
      <c r="D1052" s="44"/>
      <c r="E1052" s="127"/>
      <c r="F1052" s="14"/>
      <c r="G1052"/>
      <c r="H1052"/>
      <c r="I1052"/>
      <c r="J1052"/>
      <c r="K1052"/>
    </row>
    <row r="1053" spans="1:11" s="152" customFormat="1" x14ac:dyDescent="0.2">
      <c r="A1053" s="12"/>
      <c r="B1053" s="41"/>
      <c r="C1053" s="17"/>
      <c r="D1053" s="25"/>
      <c r="E1053" s="77"/>
      <c r="F1053" s="14"/>
      <c r="G1053"/>
      <c r="H1053"/>
      <c r="I1053"/>
      <c r="J1053"/>
      <c r="K1053"/>
    </row>
    <row r="1054" spans="1:11" s="152" customFormat="1" x14ac:dyDescent="0.2">
      <c r="A1054" s="12"/>
      <c r="B1054" s="43"/>
      <c r="C1054" s="16"/>
      <c r="D1054" s="21"/>
      <c r="E1054" s="77"/>
      <c r="F1054" s="44"/>
      <c r="G1054"/>
      <c r="H1054"/>
      <c r="I1054"/>
      <c r="J1054"/>
      <c r="K1054"/>
    </row>
    <row r="1055" spans="1:11" s="152" customFormat="1" x14ac:dyDescent="0.2">
      <c r="A1055" s="185"/>
      <c r="B1055" s="43"/>
      <c r="C1055" s="16"/>
      <c r="D1055" s="21"/>
      <c r="E1055" s="77"/>
      <c r="F1055" s="20"/>
      <c r="G1055"/>
      <c r="H1055"/>
      <c r="I1055"/>
      <c r="J1055"/>
      <c r="K1055"/>
    </row>
    <row r="1056" spans="1:11" s="152" customFormat="1" x14ac:dyDescent="0.2">
      <c r="A1056" s="46"/>
      <c r="B1056" s="45"/>
      <c r="C1056" s="11"/>
      <c r="D1056" s="21"/>
      <c r="E1056" s="77"/>
      <c r="F1056" s="14"/>
      <c r="G1056"/>
      <c r="H1056"/>
      <c r="I1056"/>
      <c r="J1056"/>
      <c r="K1056"/>
    </row>
    <row r="1057" spans="1:11" s="152" customFormat="1" x14ac:dyDescent="0.2">
      <c r="A1057" s="46"/>
      <c r="B1057" s="43"/>
      <c r="C1057" s="16"/>
      <c r="D1057" s="21"/>
      <c r="E1057" s="77"/>
      <c r="F1057" s="14"/>
      <c r="G1057"/>
      <c r="H1057"/>
      <c r="I1057"/>
      <c r="J1057"/>
      <c r="K1057"/>
    </row>
    <row r="1058" spans="1:11" s="152" customFormat="1" x14ac:dyDescent="0.2">
      <c r="A1058" s="12"/>
      <c r="B1058" s="43"/>
      <c r="C1058" s="16"/>
      <c r="D1058" s="21"/>
      <c r="E1058" s="77"/>
      <c r="F1058" s="14"/>
      <c r="G1058"/>
      <c r="H1058"/>
      <c r="I1058"/>
      <c r="J1058"/>
      <c r="K1058"/>
    </row>
    <row r="1059" spans="1:11" s="152" customFormat="1" x14ac:dyDescent="0.2">
      <c r="A1059" s="12"/>
      <c r="B1059" s="45"/>
      <c r="C1059" s="11"/>
      <c r="D1059" s="21"/>
      <c r="E1059" s="77"/>
      <c r="F1059" s="14"/>
      <c r="G1059"/>
      <c r="H1059"/>
      <c r="I1059"/>
      <c r="J1059"/>
      <c r="K1059"/>
    </row>
    <row r="1060" spans="1:11" s="152" customFormat="1" x14ac:dyDescent="0.2">
      <c r="A1060" s="12"/>
      <c r="B1060" s="43"/>
      <c r="C1060" s="16"/>
      <c r="D1060" s="21"/>
      <c r="E1060" s="77"/>
      <c r="F1060" s="14"/>
      <c r="G1060"/>
      <c r="H1060"/>
      <c r="I1060"/>
      <c r="J1060"/>
      <c r="K1060"/>
    </row>
    <row r="1061" spans="1:11" s="152" customFormat="1" x14ac:dyDescent="0.2">
      <c r="A1061" s="46"/>
      <c r="B1061" s="43"/>
      <c r="C1061" s="16"/>
      <c r="D1061" s="21"/>
      <c r="E1061" s="77"/>
      <c r="F1061" s="14"/>
      <c r="G1061"/>
      <c r="H1061"/>
      <c r="I1061"/>
      <c r="J1061"/>
      <c r="K1061"/>
    </row>
    <row r="1062" spans="1:11" s="152" customFormat="1" x14ac:dyDescent="0.2">
      <c r="A1062" s="46"/>
      <c r="B1062" s="45"/>
      <c r="C1062" s="11"/>
      <c r="D1062" s="21"/>
      <c r="E1062" s="77"/>
      <c r="F1062" s="14"/>
      <c r="G1062"/>
      <c r="H1062"/>
      <c r="I1062"/>
      <c r="J1062"/>
      <c r="K1062"/>
    </row>
    <row r="1063" spans="1:11" s="152" customFormat="1" x14ac:dyDescent="0.2">
      <c r="A1063" s="12"/>
      <c r="B1063" s="43"/>
      <c r="C1063" s="16"/>
      <c r="D1063" s="21"/>
      <c r="E1063" s="77"/>
      <c r="F1063" s="14"/>
      <c r="G1063"/>
      <c r="H1063"/>
      <c r="I1063"/>
      <c r="J1063"/>
      <c r="K1063"/>
    </row>
    <row r="1064" spans="1:11" s="152" customFormat="1" x14ac:dyDescent="0.2">
      <c r="A1064" s="12"/>
      <c r="B1064" s="43"/>
      <c r="C1064" s="16"/>
      <c r="D1064" s="21"/>
      <c r="E1064" s="77"/>
      <c r="F1064" s="14"/>
      <c r="G1064"/>
      <c r="H1064"/>
      <c r="I1064"/>
      <c r="J1064"/>
      <c r="K1064"/>
    </row>
    <row r="1065" spans="1:11" s="152" customFormat="1" x14ac:dyDescent="0.2">
      <c r="A1065" s="12"/>
      <c r="B1065" s="45"/>
      <c r="C1065" s="11"/>
      <c r="D1065" s="21"/>
      <c r="E1065" s="77"/>
      <c r="F1065" s="44"/>
      <c r="G1065"/>
      <c r="H1065"/>
      <c r="I1065"/>
      <c r="J1065"/>
      <c r="K1065"/>
    </row>
    <row r="1066" spans="1:11" s="152" customFormat="1" x14ac:dyDescent="0.2">
      <c r="A1066" s="185"/>
      <c r="B1066" s="45"/>
      <c r="C1066" s="11"/>
      <c r="D1066" s="21"/>
      <c r="E1066" s="77"/>
      <c r="F1066" s="20"/>
      <c r="G1066"/>
      <c r="H1066"/>
      <c r="I1066"/>
      <c r="J1066"/>
      <c r="K1066"/>
    </row>
    <row r="1067" spans="1:11" s="152" customFormat="1" x14ac:dyDescent="0.2">
      <c r="A1067" s="46"/>
      <c r="B1067" s="45"/>
      <c r="C1067" s="11"/>
      <c r="D1067" s="21"/>
      <c r="E1067" s="77"/>
      <c r="F1067" s="14"/>
      <c r="G1067"/>
      <c r="H1067"/>
      <c r="I1067"/>
      <c r="J1067"/>
      <c r="K1067"/>
    </row>
    <row r="1068" spans="1:11" s="152" customFormat="1" x14ac:dyDescent="0.2">
      <c r="A1068" s="46"/>
      <c r="B1068" s="43"/>
      <c r="C1068" s="16"/>
      <c r="D1068" s="21"/>
      <c r="E1068" s="77"/>
      <c r="F1068" s="14"/>
      <c r="G1068"/>
      <c r="H1068"/>
      <c r="I1068"/>
      <c r="J1068"/>
      <c r="K1068"/>
    </row>
    <row r="1069" spans="1:11" s="152" customFormat="1" x14ac:dyDescent="0.2">
      <c r="A1069" s="12"/>
      <c r="B1069" s="45"/>
      <c r="C1069" s="11"/>
      <c r="D1069" s="21"/>
      <c r="E1069" s="77"/>
      <c r="F1069" s="14"/>
      <c r="G1069"/>
      <c r="H1069"/>
      <c r="I1069"/>
      <c r="J1069"/>
      <c r="K1069"/>
    </row>
    <row r="1070" spans="1:11" s="152" customFormat="1" x14ac:dyDescent="0.2">
      <c r="A1070" s="46"/>
      <c r="B1070" s="45"/>
      <c r="C1070" s="11"/>
      <c r="D1070" s="21"/>
      <c r="E1070" s="44"/>
      <c r="F1070" s="14"/>
      <c r="G1070"/>
      <c r="H1070"/>
      <c r="I1070"/>
      <c r="J1070"/>
      <c r="K1070"/>
    </row>
    <row r="1071" spans="1:11" s="152" customFormat="1" x14ac:dyDescent="0.2">
      <c r="A1071" s="46"/>
      <c r="B1071" s="44"/>
      <c r="C1071" s="44"/>
      <c r="D1071" s="44"/>
      <c r="E1071" s="127"/>
      <c r="F1071" s="14"/>
      <c r="G1071"/>
      <c r="H1071"/>
      <c r="I1071"/>
      <c r="J1071"/>
      <c r="K1071"/>
    </row>
    <row r="1072" spans="1:11" s="152" customFormat="1" x14ac:dyDescent="0.2">
      <c r="A1072" s="12"/>
      <c r="B1072" s="41"/>
      <c r="C1072" s="17"/>
      <c r="D1072" s="25"/>
      <c r="E1072" s="77"/>
      <c r="F1072" s="14"/>
      <c r="G1072"/>
      <c r="H1072"/>
      <c r="I1072"/>
      <c r="J1072"/>
      <c r="K1072"/>
    </row>
    <row r="1073" spans="1:11" s="152" customFormat="1" x14ac:dyDescent="0.2">
      <c r="A1073" s="46"/>
      <c r="B1073" s="43"/>
      <c r="C1073" s="16"/>
      <c r="D1073" s="21"/>
      <c r="E1073" s="77"/>
      <c r="F1073" s="14"/>
      <c r="G1073"/>
      <c r="H1073"/>
      <c r="I1073"/>
      <c r="J1073"/>
      <c r="K1073"/>
    </row>
    <row r="1074" spans="1:11" s="152" customFormat="1" x14ac:dyDescent="0.2">
      <c r="A1074" s="46"/>
      <c r="B1074" s="43"/>
      <c r="C1074" s="16"/>
      <c r="D1074" s="21"/>
      <c r="E1074" s="77"/>
      <c r="F1074" s="14"/>
      <c r="G1074"/>
      <c r="H1074"/>
      <c r="I1074"/>
      <c r="J1074"/>
      <c r="K1074"/>
    </row>
    <row r="1075" spans="1:11" s="152" customFormat="1" x14ac:dyDescent="0.2">
      <c r="A1075" s="12"/>
      <c r="B1075" s="45"/>
      <c r="C1075" s="11"/>
      <c r="D1075" s="21"/>
      <c r="E1075" s="77"/>
      <c r="F1075" s="14"/>
      <c r="G1075"/>
      <c r="H1075"/>
      <c r="I1075"/>
      <c r="J1075"/>
      <c r="K1075"/>
    </row>
    <row r="1076" spans="1:11" s="152" customFormat="1" x14ac:dyDescent="0.2">
      <c r="A1076" s="46"/>
      <c r="B1076" s="45"/>
      <c r="C1076" s="11"/>
      <c r="D1076" s="21"/>
      <c r="E1076" s="77"/>
      <c r="F1076" s="14"/>
      <c r="G1076"/>
      <c r="H1076"/>
      <c r="I1076"/>
      <c r="J1076"/>
      <c r="K1076"/>
    </row>
    <row r="1077" spans="1:11" s="152" customFormat="1" x14ac:dyDescent="0.2">
      <c r="A1077" s="46"/>
      <c r="B1077" s="43"/>
      <c r="C1077" s="16"/>
      <c r="D1077" s="21"/>
      <c r="E1077" s="77"/>
      <c r="F1077" s="14"/>
      <c r="G1077"/>
      <c r="H1077"/>
      <c r="I1077"/>
      <c r="J1077"/>
      <c r="K1077"/>
    </row>
    <row r="1078" spans="1:11" s="152" customFormat="1" x14ac:dyDescent="0.2">
      <c r="A1078" s="12"/>
      <c r="B1078" s="43"/>
      <c r="C1078" s="16"/>
      <c r="D1078" s="21"/>
      <c r="E1078" s="77"/>
      <c r="F1078" s="14"/>
      <c r="G1078"/>
      <c r="H1078"/>
      <c r="I1078"/>
      <c r="J1078"/>
      <c r="K1078"/>
    </row>
    <row r="1079" spans="1:11" s="152" customFormat="1" x14ac:dyDescent="0.2">
      <c r="A1079" s="12"/>
      <c r="B1079" s="45"/>
      <c r="C1079" s="11"/>
      <c r="D1079" s="21"/>
      <c r="E1079" s="129"/>
      <c r="F1079" s="14"/>
      <c r="G1079"/>
      <c r="H1079"/>
      <c r="I1079"/>
      <c r="J1079"/>
      <c r="K1079"/>
    </row>
    <row r="1080" spans="1:11" s="152" customFormat="1" x14ac:dyDescent="0.2">
      <c r="A1080" s="12"/>
      <c r="B1080" s="43"/>
      <c r="C1080" s="16"/>
      <c r="D1080" s="46"/>
      <c r="E1080" s="77"/>
      <c r="F1080" s="14"/>
      <c r="G1080"/>
      <c r="H1080"/>
      <c r="I1080"/>
      <c r="J1080"/>
      <c r="K1080"/>
    </row>
    <row r="1081" spans="1:11" s="152" customFormat="1" x14ac:dyDescent="0.2">
      <c r="A1081" s="46"/>
      <c r="B1081" s="45"/>
      <c r="C1081" s="11"/>
      <c r="D1081" s="21"/>
      <c r="E1081" s="77"/>
      <c r="F1081" s="14"/>
      <c r="G1081"/>
      <c r="H1081"/>
      <c r="I1081"/>
      <c r="J1081"/>
      <c r="K1081"/>
    </row>
    <row r="1082" spans="1:11" s="152" customFormat="1" x14ac:dyDescent="0.2">
      <c r="A1082" s="12"/>
      <c r="B1082" s="45"/>
      <c r="C1082" s="11"/>
      <c r="D1082" s="21"/>
      <c r="E1082" s="77"/>
      <c r="F1082" s="14"/>
      <c r="G1082"/>
      <c r="H1082"/>
      <c r="I1082"/>
      <c r="J1082"/>
      <c r="K1082"/>
    </row>
    <row r="1083" spans="1:11" s="152" customFormat="1" x14ac:dyDescent="0.2">
      <c r="A1083" s="12"/>
      <c r="B1083" s="43"/>
      <c r="C1083" s="16"/>
      <c r="D1083" s="21"/>
      <c r="E1083" s="129"/>
      <c r="F1083" s="14"/>
      <c r="G1083"/>
      <c r="H1083"/>
      <c r="I1083"/>
      <c r="J1083"/>
      <c r="K1083"/>
    </row>
    <row r="1084" spans="1:11" s="152" customFormat="1" x14ac:dyDescent="0.2">
      <c r="A1084" s="12"/>
      <c r="B1084" s="43"/>
      <c r="C1084" s="16"/>
      <c r="D1084" s="46"/>
      <c r="E1084" s="77"/>
      <c r="F1084" s="44"/>
      <c r="G1084"/>
      <c r="H1084"/>
      <c r="I1084"/>
      <c r="J1084"/>
      <c r="K1084"/>
    </row>
    <row r="1085" spans="1:11" s="152" customFormat="1" x14ac:dyDescent="0.2">
      <c r="A1085" s="185"/>
      <c r="B1085" s="45"/>
      <c r="C1085" s="11"/>
      <c r="D1085" s="21"/>
      <c r="E1085" s="77"/>
      <c r="F1085" s="20"/>
      <c r="G1085"/>
      <c r="H1085"/>
      <c r="I1085"/>
      <c r="J1085"/>
      <c r="K1085"/>
    </row>
    <row r="1086" spans="1:11" s="152" customFormat="1" x14ac:dyDescent="0.2">
      <c r="A1086" s="46"/>
      <c r="B1086" s="45"/>
      <c r="C1086" s="11"/>
      <c r="D1086" s="21"/>
      <c r="E1086" s="77"/>
      <c r="F1086" s="14"/>
      <c r="G1086"/>
      <c r="H1086"/>
      <c r="I1086"/>
      <c r="J1086"/>
      <c r="K1086"/>
    </row>
    <row r="1087" spans="1:11" s="152" customFormat="1" x14ac:dyDescent="0.2">
      <c r="A1087" s="46"/>
      <c r="B1087" s="45"/>
      <c r="C1087" s="11"/>
      <c r="D1087" s="21"/>
      <c r="E1087" s="129"/>
      <c r="F1087" s="14"/>
      <c r="G1087"/>
      <c r="H1087"/>
      <c r="I1087"/>
      <c r="J1087"/>
      <c r="K1087"/>
    </row>
    <row r="1088" spans="1:11" s="152" customFormat="1" x14ac:dyDescent="0.2">
      <c r="A1088" s="12"/>
      <c r="B1088" s="43"/>
      <c r="C1088" s="16"/>
      <c r="D1088" s="46"/>
      <c r="E1088" s="77"/>
      <c r="F1088" s="14"/>
      <c r="G1088"/>
      <c r="H1088"/>
      <c r="I1088"/>
      <c r="J1088"/>
      <c r="K1088"/>
    </row>
    <row r="1089" spans="1:11" s="152" customFormat="1" x14ac:dyDescent="0.2">
      <c r="A1089" s="12"/>
      <c r="B1089" s="45"/>
      <c r="C1089" s="11"/>
      <c r="D1089" s="21"/>
      <c r="E1089" s="77"/>
      <c r="F1089" s="14"/>
      <c r="G1089"/>
      <c r="H1089"/>
      <c r="I1089"/>
      <c r="J1089"/>
      <c r="K1089"/>
    </row>
    <row r="1090" spans="1:11" s="152" customFormat="1" x14ac:dyDescent="0.2">
      <c r="A1090" s="46"/>
      <c r="B1090" s="45"/>
      <c r="C1090" s="11"/>
      <c r="D1090" s="21"/>
      <c r="E1090" s="77"/>
      <c r="F1090" s="14"/>
      <c r="G1090"/>
      <c r="H1090"/>
      <c r="I1090"/>
      <c r="J1090"/>
      <c r="K1090"/>
    </row>
    <row r="1091" spans="1:11" s="152" customFormat="1" x14ac:dyDescent="0.2">
      <c r="A1091" s="46"/>
      <c r="B1091" s="45"/>
      <c r="C1091" s="11"/>
      <c r="D1091" s="21"/>
      <c r="E1091" s="77"/>
      <c r="F1091" s="14"/>
      <c r="G1091"/>
      <c r="H1091"/>
      <c r="I1091"/>
      <c r="J1091"/>
      <c r="K1091"/>
    </row>
    <row r="1092" spans="1:11" s="152" customFormat="1" x14ac:dyDescent="0.2">
      <c r="A1092" s="12"/>
      <c r="B1092" s="45"/>
      <c r="C1092" s="11"/>
      <c r="D1092" s="21"/>
      <c r="E1092" s="77"/>
      <c r="F1092" s="14"/>
      <c r="G1092"/>
      <c r="H1092"/>
      <c r="I1092"/>
      <c r="J1092"/>
      <c r="K1092"/>
    </row>
    <row r="1093" spans="1:11" s="152" customFormat="1" x14ac:dyDescent="0.2">
      <c r="A1093" s="46"/>
      <c r="B1093" s="45"/>
      <c r="C1093" s="11"/>
      <c r="D1093" s="21"/>
      <c r="E1093" s="77"/>
      <c r="F1093" s="46"/>
      <c r="G1093"/>
      <c r="H1093"/>
      <c r="I1093"/>
      <c r="J1093"/>
      <c r="K1093"/>
    </row>
    <row r="1094" spans="1:11" s="152" customFormat="1" x14ac:dyDescent="0.2">
      <c r="A1094" s="12"/>
      <c r="B1094" s="43"/>
      <c r="C1094" s="16"/>
      <c r="D1094" s="21"/>
      <c r="E1094" s="129"/>
      <c r="F1094" s="14"/>
      <c r="G1094"/>
      <c r="H1094"/>
      <c r="I1094"/>
      <c r="J1094"/>
      <c r="K1094"/>
    </row>
    <row r="1095" spans="1:11" s="152" customFormat="1" x14ac:dyDescent="0.2">
      <c r="A1095" s="12"/>
      <c r="B1095" s="43"/>
      <c r="C1095" s="16"/>
      <c r="D1095" s="46"/>
      <c r="E1095" s="77"/>
      <c r="F1095" s="14"/>
      <c r="G1095"/>
      <c r="H1095"/>
      <c r="I1095"/>
      <c r="J1095"/>
      <c r="K1095"/>
    </row>
    <row r="1096" spans="1:11" s="152" customFormat="1" x14ac:dyDescent="0.2">
      <c r="A1096" s="46"/>
      <c r="B1096" s="45"/>
      <c r="C1096" s="11"/>
      <c r="D1096" s="21"/>
      <c r="E1096" s="77"/>
      <c r="F1096" s="14"/>
      <c r="G1096"/>
      <c r="H1096"/>
      <c r="I1096"/>
      <c r="J1096"/>
      <c r="K1096"/>
    </row>
    <row r="1097" spans="1:11" s="152" customFormat="1" x14ac:dyDescent="0.2">
      <c r="A1097" s="46"/>
      <c r="B1097" s="43"/>
      <c r="C1097" s="16"/>
      <c r="D1097" s="21"/>
      <c r="E1097" s="129"/>
      <c r="F1097" s="46"/>
      <c r="G1097"/>
      <c r="H1097"/>
      <c r="I1097"/>
      <c r="J1097"/>
      <c r="K1097"/>
    </row>
    <row r="1098" spans="1:11" s="152" customFormat="1" x14ac:dyDescent="0.2">
      <c r="A1098" s="12"/>
      <c r="B1098" s="43"/>
      <c r="C1098" s="16"/>
      <c r="D1098" s="46"/>
      <c r="E1098" s="77"/>
      <c r="F1098" s="14"/>
      <c r="G1098"/>
      <c r="H1098"/>
      <c r="I1098"/>
      <c r="J1098"/>
      <c r="K1098"/>
    </row>
    <row r="1099" spans="1:11" s="152" customFormat="1" x14ac:dyDescent="0.2">
      <c r="A1099" s="12"/>
      <c r="B1099" s="45"/>
      <c r="C1099" s="11"/>
      <c r="D1099" s="21"/>
      <c r="E1099" s="129"/>
      <c r="F1099" s="14"/>
      <c r="G1099"/>
      <c r="H1099"/>
      <c r="I1099"/>
      <c r="J1099"/>
      <c r="K1099"/>
    </row>
    <row r="1100" spans="1:11" s="152" customFormat="1" x14ac:dyDescent="0.2">
      <c r="A1100" s="12"/>
      <c r="B1100" s="43"/>
      <c r="C1100" s="16"/>
      <c r="D1100" s="46"/>
      <c r="E1100" s="77"/>
      <c r="F1100" s="14"/>
      <c r="G1100"/>
      <c r="H1100"/>
      <c r="I1100"/>
      <c r="J1100"/>
      <c r="K1100"/>
    </row>
    <row r="1101" spans="1:11" s="152" customFormat="1" x14ac:dyDescent="0.2">
      <c r="A1101" s="46"/>
      <c r="B1101" s="45"/>
      <c r="C1101" s="11"/>
      <c r="D1101" s="21"/>
      <c r="E1101" s="77"/>
      <c r="F1101" s="47"/>
      <c r="G1101"/>
      <c r="H1101"/>
      <c r="I1101"/>
      <c r="J1101"/>
      <c r="K1101"/>
    </row>
    <row r="1102" spans="1:11" s="152" customFormat="1" x14ac:dyDescent="0.2">
      <c r="A1102" s="12"/>
      <c r="B1102" s="63"/>
      <c r="C1102" s="64"/>
      <c r="D1102" s="21"/>
      <c r="E1102" s="77"/>
      <c r="F1102" s="14"/>
      <c r="G1102"/>
      <c r="H1102"/>
      <c r="I1102"/>
      <c r="J1102"/>
      <c r="K1102"/>
    </row>
    <row r="1103" spans="1:11" s="152" customFormat="1" x14ac:dyDescent="0.2">
      <c r="A1103" s="12"/>
      <c r="B1103" s="43"/>
      <c r="C1103" s="16"/>
      <c r="D1103" s="21"/>
      <c r="E1103" s="129"/>
      <c r="F1103" s="14"/>
      <c r="G1103"/>
      <c r="H1103"/>
      <c r="I1103"/>
      <c r="J1103"/>
      <c r="K1103"/>
    </row>
    <row r="1104" spans="1:11" s="152" customFormat="1" x14ac:dyDescent="0.2">
      <c r="A1104" s="12"/>
      <c r="B1104" s="66"/>
      <c r="C1104" s="67"/>
      <c r="D1104" s="46"/>
      <c r="E1104" s="77"/>
      <c r="F1104" s="14"/>
      <c r="G1104"/>
      <c r="H1104"/>
      <c r="I1104"/>
      <c r="J1104"/>
      <c r="K1104"/>
    </row>
    <row r="1105" spans="1:11" s="152" customFormat="1" x14ac:dyDescent="0.2">
      <c r="A1105" s="12"/>
      <c r="B1105" s="63"/>
      <c r="C1105" s="64"/>
      <c r="D1105" s="21"/>
      <c r="E1105" s="77"/>
      <c r="F1105" s="14"/>
      <c r="G1105"/>
      <c r="H1105"/>
      <c r="I1105"/>
      <c r="J1105"/>
      <c r="K1105"/>
    </row>
    <row r="1106" spans="1:11" s="152" customFormat="1" x14ac:dyDescent="0.2">
      <c r="A1106" s="12"/>
      <c r="B1106" s="43"/>
      <c r="C1106" s="16"/>
      <c r="D1106" s="21"/>
      <c r="E1106" s="129"/>
      <c r="F1106" s="14"/>
      <c r="G1106"/>
      <c r="H1106"/>
      <c r="I1106"/>
      <c r="J1106"/>
      <c r="K1106"/>
    </row>
    <row r="1107" spans="1:11" s="152" customFormat="1" x14ac:dyDescent="0.2">
      <c r="A1107" s="46"/>
      <c r="B1107" s="43"/>
      <c r="C1107" s="16"/>
      <c r="D1107" s="46"/>
      <c r="E1107" s="77"/>
      <c r="F1107" s="14"/>
      <c r="G1107"/>
      <c r="H1107"/>
      <c r="I1107"/>
      <c r="J1107"/>
      <c r="K1107"/>
    </row>
    <row r="1108" spans="1:11" s="152" customFormat="1" x14ac:dyDescent="0.2">
      <c r="A1108" s="46"/>
      <c r="B1108" s="45"/>
      <c r="C1108" s="11"/>
      <c r="D1108" s="21"/>
      <c r="E1108" s="77"/>
      <c r="F1108" s="46"/>
      <c r="G1108"/>
      <c r="H1108"/>
      <c r="I1108"/>
      <c r="J1108"/>
      <c r="K1108"/>
    </row>
    <row r="1109" spans="1:11" s="152" customFormat="1" x14ac:dyDescent="0.2">
      <c r="A1109" s="12"/>
      <c r="B1109" s="45"/>
      <c r="C1109" s="11"/>
      <c r="D1109" s="21"/>
      <c r="E1109" s="44"/>
      <c r="F1109" s="14"/>
      <c r="G1109"/>
      <c r="H1109"/>
      <c r="I1109"/>
      <c r="J1109"/>
      <c r="K1109"/>
    </row>
    <row r="1110" spans="1:11" s="152" customFormat="1" x14ac:dyDescent="0.2">
      <c r="A1110" s="46"/>
      <c r="B1110" s="44"/>
      <c r="C1110" s="44"/>
      <c r="D1110" s="44"/>
      <c r="E1110" s="127"/>
      <c r="F1110" s="14"/>
      <c r="G1110"/>
      <c r="H1110"/>
      <c r="I1110"/>
      <c r="J1110"/>
      <c r="K1110"/>
    </row>
    <row r="1111" spans="1:11" s="152" customFormat="1" x14ac:dyDescent="0.2">
      <c r="A1111" s="46"/>
      <c r="B1111" s="41"/>
      <c r="C1111" s="17"/>
      <c r="D1111" s="25"/>
      <c r="E1111" s="77"/>
      <c r="F1111" s="46"/>
      <c r="G1111"/>
      <c r="H1111"/>
      <c r="I1111"/>
      <c r="J1111"/>
      <c r="K1111"/>
    </row>
    <row r="1112" spans="1:11" s="152" customFormat="1" x14ac:dyDescent="0.2">
      <c r="A1112" s="12"/>
      <c r="B1112" s="43"/>
      <c r="C1112" s="16"/>
      <c r="D1112" s="21"/>
      <c r="E1112" s="129"/>
      <c r="F1112" s="14"/>
      <c r="G1112"/>
      <c r="H1112"/>
      <c r="I1112"/>
      <c r="J1112"/>
      <c r="K1112"/>
    </row>
    <row r="1113" spans="1:11" s="152" customFormat="1" x14ac:dyDescent="0.2">
      <c r="A1113" s="46"/>
      <c r="B1113" s="43"/>
      <c r="C1113" s="16"/>
      <c r="D1113" s="46"/>
      <c r="E1113" s="77"/>
      <c r="F1113" s="46"/>
      <c r="G1113"/>
      <c r="H1113"/>
      <c r="I1113"/>
      <c r="J1113"/>
      <c r="K1113"/>
    </row>
    <row r="1114" spans="1:11" s="152" customFormat="1" x14ac:dyDescent="0.2">
      <c r="A1114" s="12"/>
      <c r="B1114" s="45"/>
      <c r="C1114" s="11"/>
      <c r="D1114" s="21"/>
      <c r="E1114" s="129"/>
      <c r="F1114" s="14"/>
      <c r="G1114"/>
      <c r="H1114"/>
      <c r="I1114"/>
      <c r="J1114"/>
      <c r="K1114"/>
    </row>
    <row r="1115" spans="1:11" s="152" customFormat="1" x14ac:dyDescent="0.2">
      <c r="A1115" s="12"/>
      <c r="B1115" s="43"/>
      <c r="C1115" s="16"/>
      <c r="D1115" s="46"/>
      <c r="E1115" s="77"/>
      <c r="F1115" s="14"/>
      <c r="G1115"/>
      <c r="H1115"/>
      <c r="I1115"/>
      <c r="J1115"/>
      <c r="K1115"/>
    </row>
    <row r="1116" spans="1:11" s="152" customFormat="1" x14ac:dyDescent="0.2">
      <c r="A1116" s="46"/>
      <c r="B1116" s="45"/>
      <c r="C1116" s="11"/>
      <c r="D1116" s="21"/>
      <c r="E1116" s="129"/>
      <c r="F1116" s="14"/>
      <c r="G1116"/>
      <c r="H1116"/>
      <c r="I1116"/>
      <c r="J1116"/>
      <c r="K1116"/>
    </row>
    <row r="1117" spans="1:11" s="152" customFormat="1" x14ac:dyDescent="0.2">
      <c r="A1117" s="46"/>
      <c r="B1117" s="43"/>
      <c r="C1117" s="16"/>
      <c r="D1117" s="46"/>
      <c r="E1117" s="77"/>
      <c r="F1117" s="46"/>
      <c r="G1117"/>
      <c r="H1117"/>
      <c r="I1117"/>
      <c r="J1117"/>
      <c r="K1117"/>
    </row>
    <row r="1118" spans="1:11" s="152" customFormat="1" x14ac:dyDescent="0.2">
      <c r="A1118" s="12"/>
      <c r="B1118" s="45"/>
      <c r="C1118" s="11"/>
      <c r="D1118" s="21"/>
      <c r="E1118" s="77"/>
      <c r="F1118" s="14"/>
      <c r="G1118"/>
      <c r="H1118"/>
      <c r="I1118"/>
      <c r="J1118"/>
      <c r="K1118"/>
    </row>
    <row r="1119" spans="1:11" s="152" customFormat="1" x14ac:dyDescent="0.2">
      <c r="A1119" s="46"/>
      <c r="B1119" s="43"/>
      <c r="C1119" s="16"/>
      <c r="D1119" s="21"/>
      <c r="E1119" s="129"/>
      <c r="F1119" s="14"/>
      <c r="G1119"/>
      <c r="H1119"/>
      <c r="I1119"/>
      <c r="J1119"/>
      <c r="K1119"/>
    </row>
    <row r="1120" spans="1:11" s="152" customFormat="1" x14ac:dyDescent="0.2">
      <c r="A1120" s="46"/>
      <c r="B1120" s="43"/>
      <c r="C1120" s="16"/>
      <c r="D1120" s="46"/>
      <c r="E1120" s="77"/>
      <c r="F1120" s="46"/>
      <c r="G1120"/>
      <c r="H1120"/>
      <c r="I1120"/>
      <c r="J1120"/>
      <c r="K1120"/>
    </row>
    <row r="1121" spans="1:11" s="152" customFormat="1" x14ac:dyDescent="0.2">
      <c r="A1121" s="12"/>
      <c r="B1121" s="45"/>
      <c r="C1121" s="11"/>
      <c r="D1121" s="21"/>
      <c r="E1121" s="77"/>
      <c r="F1121" s="14"/>
      <c r="G1121"/>
      <c r="H1121"/>
      <c r="I1121"/>
      <c r="J1121"/>
      <c r="K1121"/>
    </row>
    <row r="1122" spans="1:11" s="152" customFormat="1" x14ac:dyDescent="0.2">
      <c r="A1122" s="12"/>
      <c r="B1122" s="45"/>
      <c r="C1122" s="11"/>
      <c r="D1122" s="21"/>
      <c r="E1122" s="77"/>
      <c r="F1122" s="14"/>
      <c r="G1122"/>
      <c r="H1122"/>
      <c r="I1122"/>
      <c r="J1122"/>
      <c r="K1122"/>
    </row>
    <row r="1123" spans="1:11" s="152" customFormat="1" x14ac:dyDescent="0.2">
      <c r="A1123" s="12"/>
      <c r="B1123" s="43"/>
      <c r="C1123" s="16"/>
      <c r="D1123" s="21"/>
      <c r="E1123" s="129"/>
      <c r="F1123" s="44"/>
      <c r="G1123"/>
      <c r="H1123"/>
      <c r="I1123"/>
      <c r="J1123"/>
      <c r="K1123"/>
    </row>
    <row r="1124" spans="1:11" s="152" customFormat="1" x14ac:dyDescent="0.2">
      <c r="A1124" s="185"/>
      <c r="B1124" s="43"/>
      <c r="C1124" s="16"/>
      <c r="D1124" s="46"/>
      <c r="E1124" s="77"/>
      <c r="F1124" s="20"/>
      <c r="G1124"/>
      <c r="H1124"/>
      <c r="I1124"/>
      <c r="J1124"/>
      <c r="K1124"/>
    </row>
    <row r="1125" spans="1:11" s="152" customFormat="1" x14ac:dyDescent="0.2">
      <c r="A1125" s="46"/>
      <c r="B1125" s="45"/>
      <c r="C1125" s="11"/>
      <c r="D1125" s="21"/>
      <c r="E1125" s="77"/>
      <c r="F1125" s="14"/>
      <c r="G1125"/>
      <c r="H1125"/>
      <c r="I1125"/>
      <c r="J1125"/>
      <c r="K1125"/>
    </row>
    <row r="1126" spans="1:11" s="152" customFormat="1" x14ac:dyDescent="0.2">
      <c r="A1126" s="46"/>
      <c r="B1126" s="45"/>
      <c r="C1126" s="11"/>
      <c r="D1126" s="21"/>
      <c r="E1126" s="44"/>
      <c r="F1126" s="46"/>
      <c r="G1126"/>
      <c r="H1126"/>
      <c r="I1126"/>
      <c r="J1126"/>
      <c r="K1126"/>
    </row>
    <row r="1127" spans="1:11" s="152" customFormat="1" x14ac:dyDescent="0.2">
      <c r="A1127" s="12"/>
      <c r="B1127" s="44"/>
      <c r="C1127" s="44"/>
      <c r="D1127" s="44"/>
      <c r="E1127" s="127"/>
      <c r="F1127" s="14"/>
      <c r="G1127"/>
      <c r="H1127"/>
      <c r="I1127"/>
      <c r="J1127"/>
      <c r="K1127"/>
    </row>
    <row r="1128" spans="1:11" s="152" customFormat="1" x14ac:dyDescent="0.2">
      <c r="A1128" s="46"/>
      <c r="B1128" s="41"/>
      <c r="C1128" s="17"/>
      <c r="D1128" s="25"/>
      <c r="E1128" s="77"/>
      <c r="F1128" s="47"/>
      <c r="G1128"/>
      <c r="H1128"/>
      <c r="I1128"/>
      <c r="J1128"/>
      <c r="K1128"/>
    </row>
    <row r="1129" spans="1:11" s="152" customFormat="1" x14ac:dyDescent="0.2">
      <c r="A1129" s="12"/>
      <c r="B1129" s="43"/>
      <c r="C1129" s="16"/>
      <c r="D1129" s="21"/>
      <c r="E1129" s="129"/>
      <c r="F1129" s="14"/>
      <c r="G1129"/>
      <c r="H1129"/>
      <c r="I1129"/>
      <c r="J1129"/>
      <c r="K1129"/>
    </row>
    <row r="1130" spans="1:11" s="152" customFormat="1" x14ac:dyDescent="0.2">
      <c r="A1130" s="46"/>
      <c r="B1130" s="43"/>
      <c r="C1130" s="16"/>
      <c r="D1130" s="46"/>
      <c r="E1130" s="77"/>
      <c r="F1130" s="47"/>
      <c r="G1130"/>
      <c r="H1130"/>
      <c r="I1130"/>
      <c r="J1130"/>
      <c r="K1130"/>
    </row>
    <row r="1131" spans="1:11" s="152" customFormat="1" x14ac:dyDescent="0.2">
      <c r="A1131" s="12"/>
      <c r="B1131" s="45"/>
      <c r="C1131" s="11"/>
      <c r="D1131" s="21"/>
      <c r="E1131" s="44"/>
      <c r="F1131" s="14"/>
      <c r="G1131"/>
      <c r="H1131"/>
      <c r="I1131"/>
      <c r="J1131"/>
      <c r="K1131"/>
    </row>
    <row r="1132" spans="1:11" s="152" customFormat="1" x14ac:dyDescent="0.2">
      <c r="A1132" s="46"/>
      <c r="B1132" s="44"/>
      <c r="C1132" s="44"/>
      <c r="D1132" s="44"/>
      <c r="E1132" s="164"/>
      <c r="F1132" s="14"/>
      <c r="G1132"/>
      <c r="H1132"/>
      <c r="I1132"/>
      <c r="J1132"/>
      <c r="K1132"/>
    </row>
    <row r="1133" spans="1:11" s="152" customFormat="1" x14ac:dyDescent="0.2">
      <c r="A1133" s="46"/>
      <c r="B1133" s="164"/>
      <c r="C1133" s="164"/>
      <c r="D1133" s="164"/>
      <c r="E1133" s="143"/>
      <c r="F1133" s="46"/>
      <c r="G1133"/>
      <c r="H1133"/>
      <c r="I1133"/>
      <c r="J1133"/>
      <c r="K1133"/>
    </row>
    <row r="1134" spans="1:11" s="152" customFormat="1" x14ac:dyDescent="0.2">
      <c r="A1134" s="12"/>
      <c r="B1134"/>
      <c r="C1134" s="19"/>
      <c r="D1134"/>
      <c r="E1134" s="143"/>
      <c r="F1134" s="14"/>
      <c r="G1134"/>
      <c r="H1134"/>
      <c r="I1134"/>
      <c r="J1134"/>
      <c r="K1134"/>
    </row>
    <row r="1135" spans="1:11" s="152" customFormat="1" x14ac:dyDescent="0.2">
      <c r="A1135" s="12"/>
      <c r="B1135"/>
      <c r="C1135" s="19"/>
      <c r="D1135"/>
      <c r="E1135" s="143"/>
      <c r="F1135" s="14"/>
      <c r="G1135"/>
      <c r="H1135"/>
      <c r="I1135"/>
      <c r="J1135"/>
      <c r="K1135"/>
    </row>
    <row r="1136" spans="1:11" s="152" customFormat="1" x14ac:dyDescent="0.2">
      <c r="A1136" s="46"/>
      <c r="B1136"/>
      <c r="C1136" s="19"/>
      <c r="D1136"/>
      <c r="E1136" s="143"/>
      <c r="F1136" s="14"/>
      <c r="G1136"/>
      <c r="H1136"/>
      <c r="I1136"/>
      <c r="J1136"/>
      <c r="K1136"/>
    </row>
    <row r="1137" spans="1:11" s="152" customFormat="1" x14ac:dyDescent="0.2">
      <c r="A1137" s="46"/>
      <c r="B1137"/>
      <c r="C1137" s="19"/>
      <c r="D1137"/>
      <c r="E1137" s="143"/>
      <c r="F1137" s="46"/>
      <c r="G1137"/>
      <c r="H1137"/>
      <c r="I1137"/>
      <c r="J1137"/>
      <c r="K1137"/>
    </row>
    <row r="1138" spans="1:11" s="152" customFormat="1" x14ac:dyDescent="0.2">
      <c r="A1138" s="12"/>
      <c r="B1138"/>
      <c r="C1138" s="19"/>
      <c r="D1138"/>
      <c r="E1138" s="143"/>
      <c r="F1138" s="14"/>
      <c r="G1138"/>
      <c r="H1138"/>
      <c r="I1138"/>
      <c r="J1138"/>
      <c r="K1138"/>
    </row>
    <row r="1139" spans="1:11" s="152" customFormat="1" x14ac:dyDescent="0.2">
      <c r="A1139" s="12"/>
      <c r="B1139"/>
      <c r="C1139" s="19"/>
      <c r="D1139"/>
      <c r="E1139" s="143"/>
      <c r="F1139" s="14"/>
      <c r="G1139"/>
      <c r="H1139"/>
      <c r="I1139"/>
      <c r="J1139"/>
      <c r="K1139"/>
    </row>
    <row r="1140" spans="1:11" s="152" customFormat="1" x14ac:dyDescent="0.2">
      <c r="A1140" s="12"/>
      <c r="B1140"/>
      <c r="C1140" s="19"/>
      <c r="D1140"/>
      <c r="E1140" s="143"/>
      <c r="F1140" s="44"/>
      <c r="G1140"/>
      <c r="H1140"/>
      <c r="I1140"/>
      <c r="J1140"/>
      <c r="K1140"/>
    </row>
    <row r="1141" spans="1:11" s="152" customFormat="1" x14ac:dyDescent="0.2">
      <c r="A1141" s="185"/>
      <c r="B1141"/>
      <c r="C1141" s="19"/>
      <c r="D1141"/>
      <c r="E1141" s="143"/>
      <c r="F1141" s="20"/>
      <c r="G1141"/>
      <c r="H1141"/>
      <c r="I1141"/>
      <c r="J1141"/>
      <c r="K1141"/>
    </row>
    <row r="1142" spans="1:11" s="152" customFormat="1" x14ac:dyDescent="0.2">
      <c r="A1142" s="46"/>
      <c r="B1142"/>
      <c r="C1142" s="19"/>
      <c r="D1142"/>
      <c r="E1142" s="143"/>
      <c r="F1142" s="14"/>
      <c r="G1142"/>
      <c r="H1142"/>
      <c r="I1142"/>
      <c r="J1142"/>
      <c r="K1142"/>
    </row>
    <row r="1143" spans="1:11" s="152" customFormat="1" x14ac:dyDescent="0.2">
      <c r="A1143" s="46"/>
      <c r="B1143"/>
      <c r="C1143" s="19"/>
      <c r="D1143"/>
      <c r="E1143" s="143"/>
      <c r="F1143" s="46"/>
      <c r="G1143"/>
      <c r="H1143"/>
      <c r="I1143"/>
      <c r="J1143"/>
      <c r="K1143"/>
    </row>
    <row r="1144" spans="1:11" s="152" customFormat="1" x14ac:dyDescent="0.2">
      <c r="A1144" s="12"/>
      <c r="B1144"/>
      <c r="C1144" s="19"/>
      <c r="D1144"/>
      <c r="E1144" s="143"/>
      <c r="F1144" s="14"/>
      <c r="G1144"/>
      <c r="H1144"/>
      <c r="I1144"/>
      <c r="J1144"/>
      <c r="K1144"/>
    </row>
    <row r="1145" spans="1:11" s="152" customFormat="1" x14ac:dyDescent="0.2">
      <c r="A1145" s="12"/>
      <c r="B1145"/>
      <c r="C1145" s="19"/>
      <c r="D1145"/>
      <c r="E1145" s="143"/>
      <c r="F1145" s="44"/>
      <c r="G1145"/>
      <c r="H1145"/>
      <c r="I1145"/>
      <c r="J1145"/>
      <c r="K1145"/>
    </row>
    <row r="1146" spans="1:11" s="152" customFormat="1" x14ac:dyDescent="0.2">
      <c r="A1146" s="193"/>
      <c r="B1146"/>
      <c r="C1146" s="19"/>
      <c r="D1146"/>
      <c r="E1146" s="143"/>
      <c r="F1146" s="164"/>
      <c r="G1146"/>
      <c r="H1146"/>
      <c r="I1146"/>
      <c r="J1146"/>
      <c r="K1146"/>
    </row>
  </sheetData>
  <mergeCells count="26">
    <mergeCell ref="A1:F1"/>
    <mergeCell ref="A132:A133"/>
    <mergeCell ref="B132:B133"/>
    <mergeCell ref="C132:C133"/>
    <mergeCell ref="D132:D133"/>
    <mergeCell ref="E132:E133"/>
    <mergeCell ref="F440:F441"/>
    <mergeCell ref="F132:F133"/>
    <mergeCell ref="A2:F2"/>
    <mergeCell ref="E426:E427"/>
    <mergeCell ref="B427:B428"/>
    <mergeCell ref="C427:C428"/>
    <mergeCell ref="D427:D428"/>
    <mergeCell ref="A440:A441"/>
    <mergeCell ref="A943:A944"/>
    <mergeCell ref="F943:F944"/>
    <mergeCell ref="E636:E637"/>
    <mergeCell ref="B637:B638"/>
    <mergeCell ref="C637:C638"/>
    <mergeCell ref="D637:D638"/>
    <mergeCell ref="E929:E930"/>
    <mergeCell ref="B930:B931"/>
    <mergeCell ref="C930:C931"/>
    <mergeCell ref="D930:D931"/>
    <mergeCell ref="A650:A651"/>
    <mergeCell ref="F650:F651"/>
  </mergeCells>
  <pageMargins left="0.7" right="0.7" top="0.75" bottom="0.75" header="0.3" footer="0.3"/>
  <pageSetup paperSize="9" scale="89" firstPageNumber="3" fitToHeight="0" orientation="portrait" useFirstPageNumber="1" r:id="rId1"/>
  <headerFooter alignWithMargins="0"/>
  <rowBreaks count="6" manualBreakCount="6">
    <brk id="19" max="5" man="1"/>
    <brk id="32" max="5" man="1"/>
    <brk id="50" max="7" man="1"/>
    <brk id="69" max="5" man="1"/>
    <brk id="87" max="5" man="1"/>
    <brk id="10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1"/>
  </sheetPr>
  <dimension ref="A1:I1437"/>
  <sheetViews>
    <sheetView workbookViewId="0">
      <selection sqref="A1:C1"/>
    </sheetView>
  </sheetViews>
  <sheetFormatPr defaultRowHeight="12.75" x14ac:dyDescent="0.2"/>
  <cols>
    <col min="1" max="1" width="7.28515625" customWidth="1"/>
    <col min="2" max="2" width="15.7109375" customWidth="1"/>
    <col min="3" max="3" width="50.7109375" customWidth="1"/>
    <col min="4" max="4" width="7.28515625" customWidth="1"/>
    <col min="5" max="5" width="10.7109375" customWidth="1"/>
    <col min="6" max="6" width="13.28515625" style="21" customWidth="1"/>
    <col min="7" max="7" width="15.85546875" style="62" customWidth="1"/>
  </cols>
  <sheetData>
    <row r="1" spans="1:9" ht="18" x14ac:dyDescent="0.25">
      <c r="A1" s="285" t="s">
        <v>2</v>
      </c>
      <c r="B1" s="286"/>
      <c r="C1" s="286"/>
      <c r="D1" s="286"/>
      <c r="E1" s="286"/>
      <c r="F1" s="286"/>
      <c r="G1" s="136"/>
    </row>
    <row r="2" spans="1:9" ht="25.5" x14ac:dyDescent="0.2">
      <c r="A2" s="87" t="s">
        <v>328</v>
      </c>
      <c r="B2" s="88" t="s">
        <v>319</v>
      </c>
      <c r="C2" s="88" t="s">
        <v>320</v>
      </c>
      <c r="D2" s="88" t="s">
        <v>274</v>
      </c>
      <c r="E2" s="122" t="s">
        <v>346</v>
      </c>
      <c r="F2" s="122" t="s">
        <v>297</v>
      </c>
      <c r="G2" s="137" t="s">
        <v>301</v>
      </c>
    </row>
    <row r="3" spans="1:9" ht="14.25" customHeight="1" x14ac:dyDescent="0.2">
      <c r="A3" s="89">
        <v>1</v>
      </c>
      <c r="B3" s="90" t="s">
        <v>352</v>
      </c>
      <c r="C3" s="91" t="s">
        <v>329</v>
      </c>
      <c r="D3" s="92"/>
      <c r="E3" s="123"/>
      <c r="F3" s="123"/>
      <c r="G3" s="138"/>
    </row>
    <row r="4" spans="1:9" x14ac:dyDescent="0.2">
      <c r="A4" s="10">
        <v>1.1000000000000001</v>
      </c>
      <c r="B4" s="7" t="s">
        <v>353</v>
      </c>
      <c r="C4" s="3" t="s">
        <v>354</v>
      </c>
      <c r="D4" s="1"/>
      <c r="E4" s="124"/>
      <c r="F4" s="124"/>
      <c r="G4" s="139"/>
    </row>
    <row r="5" spans="1:9" ht="25.5" x14ac:dyDescent="0.2">
      <c r="A5" s="80" t="s">
        <v>275</v>
      </c>
      <c r="B5" s="81" t="s">
        <v>355</v>
      </c>
      <c r="C5" s="82" t="s">
        <v>345</v>
      </c>
      <c r="D5" s="83" t="s">
        <v>450</v>
      </c>
      <c r="E5" s="115" t="s">
        <v>450</v>
      </c>
      <c r="F5" s="115" t="s">
        <v>450</v>
      </c>
      <c r="G5" s="111" t="s">
        <v>450</v>
      </c>
    </row>
    <row r="6" spans="1:9" ht="25.5" x14ac:dyDescent="0.2">
      <c r="A6" s="80"/>
      <c r="B6" s="96" t="s">
        <v>55</v>
      </c>
      <c r="C6" s="84" t="s">
        <v>5</v>
      </c>
      <c r="D6" s="83" t="e">
        <f>#REF!</f>
        <v>#REF!</v>
      </c>
      <c r="E6" s="115" t="e">
        <f>#REF!</f>
        <v>#REF!</v>
      </c>
      <c r="F6" s="115"/>
      <c r="G6" s="111"/>
    </row>
    <row r="7" spans="1:9" x14ac:dyDescent="0.2">
      <c r="A7" s="80" t="s">
        <v>460</v>
      </c>
      <c r="B7" s="81" t="s">
        <v>355</v>
      </c>
      <c r="C7" s="82" t="s">
        <v>461</v>
      </c>
      <c r="D7" s="83" t="s">
        <v>450</v>
      </c>
      <c r="E7" s="115" t="s">
        <v>450</v>
      </c>
      <c r="F7" s="115" t="s">
        <v>450</v>
      </c>
      <c r="G7" s="146" t="s">
        <v>450</v>
      </c>
    </row>
    <row r="8" spans="1:9" ht="25.5" x14ac:dyDescent="0.3">
      <c r="A8" s="80"/>
      <c r="B8" s="96" t="s">
        <v>56</v>
      </c>
      <c r="C8" s="84" t="s">
        <v>6</v>
      </c>
      <c r="D8" s="83" t="e">
        <f>#REF!</f>
        <v>#REF!</v>
      </c>
      <c r="E8" s="115" t="e">
        <f>#REF!</f>
        <v>#REF!</v>
      </c>
      <c r="F8" s="115"/>
      <c r="G8" s="111"/>
      <c r="H8" s="116"/>
      <c r="I8" s="116"/>
    </row>
    <row r="9" spans="1:9" x14ac:dyDescent="0.2">
      <c r="A9" s="10">
        <v>1.2</v>
      </c>
      <c r="B9" s="3" t="s">
        <v>356</v>
      </c>
      <c r="C9" s="3" t="s">
        <v>347</v>
      </c>
      <c r="D9" s="1"/>
      <c r="E9" s="124"/>
      <c r="F9" s="124"/>
      <c r="G9" s="139"/>
    </row>
    <row r="10" spans="1:9" ht="25.5" x14ac:dyDescent="0.2">
      <c r="A10" s="80" t="s">
        <v>276</v>
      </c>
      <c r="B10" s="82" t="s">
        <v>280</v>
      </c>
      <c r="C10" s="82" t="s">
        <v>348</v>
      </c>
      <c r="D10" s="83" t="s">
        <v>450</v>
      </c>
      <c r="E10" s="115" t="s">
        <v>450</v>
      </c>
      <c r="F10" s="115" t="s">
        <v>450</v>
      </c>
      <c r="G10" s="146" t="s">
        <v>450</v>
      </c>
      <c r="I10" s="114"/>
    </row>
    <row r="11" spans="1:9" ht="46.5" customHeight="1" x14ac:dyDescent="0.2">
      <c r="A11" s="86"/>
      <c r="B11" s="97" t="s">
        <v>57</v>
      </c>
      <c r="C11" s="84" t="s">
        <v>39</v>
      </c>
      <c r="D11" s="83" t="e">
        <f>#REF!</f>
        <v>#REF!</v>
      </c>
      <c r="E11" s="115" t="e">
        <f>#REF!</f>
        <v>#REF!</v>
      </c>
      <c r="F11" s="115"/>
      <c r="G11" s="111"/>
    </row>
    <row r="12" spans="1:9" s="95" customFormat="1" ht="12.75" customHeight="1" x14ac:dyDescent="0.2">
      <c r="A12" s="283" t="s">
        <v>336</v>
      </c>
      <c r="B12" s="287"/>
      <c r="C12" s="287"/>
      <c r="D12" s="287"/>
      <c r="E12" s="287"/>
      <c r="F12" s="287"/>
      <c r="G12" s="145"/>
    </row>
    <row r="13" spans="1:9" ht="14.25" customHeight="1" x14ac:dyDescent="0.2">
      <c r="A13" s="89">
        <v>2</v>
      </c>
      <c r="B13" s="90" t="s">
        <v>349</v>
      </c>
      <c r="C13" s="91" t="s">
        <v>281</v>
      </c>
      <c r="D13" s="92"/>
      <c r="E13" s="123"/>
      <c r="F13" s="123"/>
      <c r="G13" s="138"/>
    </row>
    <row r="14" spans="1:9" x14ac:dyDescent="0.2">
      <c r="A14" s="10">
        <v>2.1</v>
      </c>
      <c r="B14" s="3" t="s">
        <v>146</v>
      </c>
      <c r="C14" s="3" t="s">
        <v>350</v>
      </c>
      <c r="D14" s="1"/>
      <c r="E14" s="124"/>
      <c r="F14" s="124"/>
      <c r="G14" s="139"/>
    </row>
    <row r="15" spans="1:9" ht="27" customHeight="1" x14ac:dyDescent="0.2">
      <c r="A15" s="80" t="s">
        <v>330</v>
      </c>
      <c r="B15" s="82" t="s">
        <v>282</v>
      </c>
      <c r="C15" s="82" t="s">
        <v>469</v>
      </c>
      <c r="D15" s="83" t="s">
        <v>450</v>
      </c>
      <c r="E15" s="115" t="s">
        <v>450</v>
      </c>
      <c r="F15" s="115" t="s">
        <v>450</v>
      </c>
      <c r="G15" s="146" t="s">
        <v>450</v>
      </c>
    </row>
    <row r="16" spans="1:9" ht="42" customHeight="1" x14ac:dyDescent="0.2">
      <c r="A16" s="86"/>
      <c r="B16" s="97" t="s">
        <v>58</v>
      </c>
      <c r="C16" s="84" t="s">
        <v>7</v>
      </c>
      <c r="D16" s="83" t="e">
        <f>#REF!</f>
        <v>#REF!</v>
      </c>
      <c r="E16" s="115" t="e">
        <f>#REF!</f>
        <v>#REF!</v>
      </c>
      <c r="F16" s="115"/>
      <c r="G16" s="111"/>
    </row>
    <row r="17" spans="1:7" ht="18" customHeight="1" x14ac:dyDescent="0.2">
      <c r="A17" s="10">
        <v>2.2000000000000002</v>
      </c>
      <c r="B17" s="3" t="s">
        <v>150</v>
      </c>
      <c r="C17" s="3" t="s">
        <v>335</v>
      </c>
      <c r="D17" s="1"/>
      <c r="E17" s="124"/>
      <c r="F17" s="124"/>
      <c r="G17" s="139"/>
    </row>
    <row r="18" spans="1:7" ht="31.5" customHeight="1" x14ac:dyDescent="0.2">
      <c r="A18" s="80" t="s">
        <v>334</v>
      </c>
      <c r="B18" s="82" t="s">
        <v>283</v>
      </c>
      <c r="C18" s="82" t="s">
        <v>452</v>
      </c>
      <c r="D18" s="83" t="s">
        <v>450</v>
      </c>
      <c r="E18" s="115" t="s">
        <v>450</v>
      </c>
      <c r="F18" s="115" t="s">
        <v>450</v>
      </c>
      <c r="G18" s="146" t="s">
        <v>450</v>
      </c>
    </row>
    <row r="19" spans="1:7" ht="90.75" customHeight="1" x14ac:dyDescent="0.2">
      <c r="A19" s="86"/>
      <c r="B19" s="97" t="s">
        <v>59</v>
      </c>
      <c r="C19" s="84" t="s">
        <v>40</v>
      </c>
      <c r="D19" s="83" t="e">
        <f>#REF!</f>
        <v>#REF!</v>
      </c>
      <c r="E19" s="115" t="e">
        <f>#REF!</f>
        <v>#REF!</v>
      </c>
      <c r="F19" s="115"/>
      <c r="G19" s="111"/>
    </row>
    <row r="20" spans="1:7" s="95" customFormat="1" ht="12.75" customHeight="1" x14ac:dyDescent="0.2">
      <c r="A20" s="283" t="s">
        <v>333</v>
      </c>
      <c r="B20" s="287"/>
      <c r="C20" s="287"/>
      <c r="D20" s="287"/>
      <c r="E20" s="287"/>
      <c r="F20" s="287"/>
      <c r="G20" s="145"/>
    </row>
    <row r="21" spans="1:7" ht="15" customHeight="1" x14ac:dyDescent="0.2">
      <c r="A21" s="89">
        <v>3</v>
      </c>
      <c r="B21" s="90" t="s">
        <v>147</v>
      </c>
      <c r="C21" s="91" t="s">
        <v>148</v>
      </c>
      <c r="D21" s="92"/>
      <c r="E21" s="123"/>
      <c r="F21" s="123"/>
      <c r="G21" s="138"/>
    </row>
    <row r="22" spans="1:7" x14ac:dyDescent="0.2">
      <c r="A22" s="10">
        <v>3.1</v>
      </c>
      <c r="B22" s="3" t="s">
        <v>284</v>
      </c>
      <c r="C22" s="3" t="s">
        <v>151</v>
      </c>
      <c r="D22" s="1"/>
      <c r="E22" s="124"/>
      <c r="F22" s="124"/>
      <c r="G22" s="139"/>
    </row>
    <row r="23" spans="1:7" ht="30.75" customHeight="1" x14ac:dyDescent="0.2">
      <c r="A23" s="80" t="s">
        <v>149</v>
      </c>
      <c r="B23" s="82" t="s">
        <v>293</v>
      </c>
      <c r="C23" s="82" t="s">
        <v>294</v>
      </c>
      <c r="D23" s="83" t="s">
        <v>450</v>
      </c>
      <c r="E23" s="115" t="s">
        <v>450</v>
      </c>
      <c r="F23" s="115" t="s">
        <v>450</v>
      </c>
      <c r="G23" s="146" t="s">
        <v>450</v>
      </c>
    </row>
    <row r="24" spans="1:7" ht="39.75" customHeight="1" x14ac:dyDescent="0.2">
      <c r="A24" s="86"/>
      <c r="B24" s="97" t="s">
        <v>60</v>
      </c>
      <c r="C24" s="84" t="s">
        <v>8</v>
      </c>
      <c r="D24" s="83" t="e">
        <f>#REF!</f>
        <v>#REF!</v>
      </c>
      <c r="E24" s="115" t="e">
        <f>#REF!</f>
        <v>#REF!</v>
      </c>
      <c r="F24" s="115"/>
      <c r="G24" s="111"/>
    </row>
    <row r="25" spans="1:7" ht="14.25" customHeight="1" x14ac:dyDescent="0.2">
      <c r="A25" s="10">
        <v>3.2</v>
      </c>
      <c r="B25" s="3" t="s">
        <v>153</v>
      </c>
      <c r="C25" s="3" t="s">
        <v>152</v>
      </c>
      <c r="D25" s="1"/>
      <c r="E25" s="124"/>
      <c r="F25" s="124"/>
      <c r="G25" s="139"/>
    </row>
    <row r="26" spans="1:7" ht="14.25" customHeight="1" x14ac:dyDescent="0.2">
      <c r="A26" s="80" t="s">
        <v>414</v>
      </c>
      <c r="B26" s="82" t="s">
        <v>154</v>
      </c>
      <c r="C26" s="82" t="s">
        <v>155</v>
      </c>
      <c r="D26" s="83" t="s">
        <v>450</v>
      </c>
      <c r="E26" s="115" t="s">
        <v>450</v>
      </c>
      <c r="F26" s="115" t="s">
        <v>450</v>
      </c>
      <c r="G26" s="146" t="s">
        <v>450</v>
      </c>
    </row>
    <row r="27" spans="1:7" ht="39.75" customHeight="1" x14ac:dyDescent="0.2">
      <c r="A27" s="86"/>
      <c r="B27" s="97" t="s">
        <v>61</v>
      </c>
      <c r="C27" s="84" t="s">
        <v>9</v>
      </c>
      <c r="D27" s="83" t="e">
        <f>#REF!</f>
        <v>#REF!</v>
      </c>
      <c r="E27" s="115" t="e">
        <f>#REF!</f>
        <v>#REF!</v>
      </c>
      <c r="F27" s="115"/>
      <c r="G27" s="111"/>
    </row>
    <row r="28" spans="1:7" ht="14.25" customHeight="1" x14ac:dyDescent="0.2">
      <c r="A28" s="10">
        <v>3.3</v>
      </c>
      <c r="B28" s="3" t="s">
        <v>173</v>
      </c>
      <c r="C28" s="3" t="s">
        <v>295</v>
      </c>
      <c r="D28" s="1"/>
      <c r="E28" s="124"/>
      <c r="F28" s="124"/>
      <c r="G28" s="139"/>
    </row>
    <row r="29" spans="1:7" ht="27.75" customHeight="1" x14ac:dyDescent="0.2">
      <c r="A29" s="80" t="s">
        <v>415</v>
      </c>
      <c r="B29" s="82" t="s">
        <v>171</v>
      </c>
      <c r="C29" s="82" t="s">
        <v>463</v>
      </c>
      <c r="D29" s="83" t="s">
        <v>450</v>
      </c>
      <c r="E29" s="115" t="s">
        <v>450</v>
      </c>
      <c r="F29" s="115" t="s">
        <v>450</v>
      </c>
      <c r="G29" s="146" t="s">
        <v>450</v>
      </c>
    </row>
    <row r="30" spans="1:7" ht="28.5" customHeight="1" x14ac:dyDescent="0.2">
      <c r="A30" s="80"/>
      <c r="B30" s="97" t="s">
        <v>62</v>
      </c>
      <c r="C30" s="85" t="s">
        <v>10</v>
      </c>
      <c r="D30" s="83" t="e">
        <f>#REF!</f>
        <v>#REF!</v>
      </c>
      <c r="E30" s="115" t="e">
        <f>#REF!</f>
        <v>#REF!</v>
      </c>
      <c r="F30" s="115"/>
      <c r="G30" s="111"/>
    </row>
    <row r="31" spans="1:7" ht="27" customHeight="1" x14ac:dyDescent="0.2">
      <c r="A31" s="80" t="s">
        <v>416</v>
      </c>
      <c r="B31" s="82" t="s">
        <v>172</v>
      </c>
      <c r="C31" s="82" t="s">
        <v>170</v>
      </c>
      <c r="D31" s="83" t="s">
        <v>450</v>
      </c>
      <c r="E31" s="115" t="s">
        <v>450</v>
      </c>
      <c r="F31" s="115" t="s">
        <v>450</v>
      </c>
      <c r="G31" s="146" t="s">
        <v>450</v>
      </c>
    </row>
    <row r="32" spans="1:7" ht="27.75" customHeight="1" x14ac:dyDescent="0.2">
      <c r="A32" s="80"/>
      <c r="B32" s="97" t="s">
        <v>63</v>
      </c>
      <c r="C32" s="85" t="s">
        <v>11</v>
      </c>
      <c r="D32" s="83" t="e">
        <f>#REF!</f>
        <v>#REF!</v>
      </c>
      <c r="E32" s="115" t="e">
        <f>#REF!</f>
        <v>#REF!</v>
      </c>
      <c r="F32" s="115"/>
      <c r="G32" s="111"/>
    </row>
    <row r="33" spans="1:7" ht="29.25" customHeight="1" x14ac:dyDescent="0.2">
      <c r="A33" s="80" t="s">
        <v>417</v>
      </c>
      <c r="B33" s="82" t="s">
        <v>174</v>
      </c>
      <c r="C33" s="82" t="s">
        <v>175</v>
      </c>
      <c r="D33" s="83" t="s">
        <v>450</v>
      </c>
      <c r="E33" s="115" t="s">
        <v>450</v>
      </c>
      <c r="F33" s="115" t="s">
        <v>450</v>
      </c>
      <c r="G33" s="146" t="s">
        <v>450</v>
      </c>
    </row>
    <row r="34" spans="1:7" ht="39" customHeight="1" x14ac:dyDescent="0.2">
      <c r="A34" s="80"/>
      <c r="B34" s="97" t="s">
        <v>64</v>
      </c>
      <c r="C34" s="85" t="s">
        <v>12</v>
      </c>
      <c r="D34" s="83" t="e">
        <f>#REF!</f>
        <v>#REF!</v>
      </c>
      <c r="E34" s="115" t="e">
        <f>#REF!</f>
        <v>#REF!</v>
      </c>
      <c r="F34" s="115"/>
      <c r="G34" s="111"/>
    </row>
    <row r="35" spans="1:7" ht="29.25" customHeight="1" x14ac:dyDescent="0.2">
      <c r="A35" s="80" t="s">
        <v>418</v>
      </c>
      <c r="B35" s="82" t="s">
        <v>176</v>
      </c>
      <c r="C35" s="82" t="s">
        <v>175</v>
      </c>
      <c r="D35" s="83" t="s">
        <v>450</v>
      </c>
      <c r="E35" s="115" t="s">
        <v>450</v>
      </c>
      <c r="F35" s="115" t="s">
        <v>450</v>
      </c>
      <c r="G35" s="146" t="s">
        <v>450</v>
      </c>
    </row>
    <row r="36" spans="1:7" ht="42" customHeight="1" x14ac:dyDescent="0.2">
      <c r="A36" s="80"/>
      <c r="B36" s="97" t="s">
        <v>65</v>
      </c>
      <c r="C36" s="85" t="s">
        <v>13</v>
      </c>
      <c r="D36" s="83" t="e">
        <f>#REF!</f>
        <v>#REF!</v>
      </c>
      <c r="E36" s="115" t="e">
        <f>#REF!</f>
        <v>#REF!</v>
      </c>
      <c r="F36" s="115"/>
      <c r="G36" s="111"/>
    </row>
    <row r="37" spans="1:7" ht="14.25" customHeight="1" x14ac:dyDescent="0.2">
      <c r="A37" s="10">
        <v>3.4</v>
      </c>
      <c r="B37" s="3" t="s">
        <v>156</v>
      </c>
      <c r="C37" s="3" t="s">
        <v>157</v>
      </c>
      <c r="D37" s="1"/>
      <c r="E37" s="124"/>
      <c r="F37" s="124"/>
      <c r="G37" s="139"/>
    </row>
    <row r="38" spans="1:7" ht="18.75" customHeight="1" x14ac:dyDescent="0.2">
      <c r="A38" s="80" t="s">
        <v>419</v>
      </c>
      <c r="B38" s="82" t="s">
        <v>177</v>
      </c>
      <c r="C38" s="82" t="s">
        <v>158</v>
      </c>
      <c r="D38" s="83" t="s">
        <v>450</v>
      </c>
      <c r="E38" s="115" t="s">
        <v>450</v>
      </c>
      <c r="F38" s="115" t="s">
        <v>450</v>
      </c>
      <c r="G38" s="146" t="s">
        <v>450</v>
      </c>
    </row>
    <row r="39" spans="1:7" ht="68.25" customHeight="1" x14ac:dyDescent="0.2">
      <c r="A39" s="86"/>
      <c r="B39" s="97" t="s">
        <v>66</v>
      </c>
      <c r="C39" s="84" t="s">
        <v>14</v>
      </c>
      <c r="D39" s="83" t="e">
        <f>#REF!</f>
        <v>#REF!</v>
      </c>
      <c r="E39" s="115" t="e">
        <f>#REF!</f>
        <v>#REF!</v>
      </c>
      <c r="F39" s="115"/>
      <c r="G39" s="111"/>
    </row>
    <row r="40" spans="1:7" ht="54.75" customHeight="1" x14ac:dyDescent="0.2">
      <c r="A40" s="86"/>
      <c r="B40" s="97" t="s">
        <v>67</v>
      </c>
      <c r="C40" s="84" t="s">
        <v>15</v>
      </c>
      <c r="D40" s="83" t="e">
        <f>#REF!</f>
        <v>#REF!</v>
      </c>
      <c r="E40" s="115" t="e">
        <f>#REF!</f>
        <v>#REF!</v>
      </c>
      <c r="F40" s="115"/>
      <c r="G40" s="111"/>
    </row>
    <row r="41" spans="1:7" ht="14.25" customHeight="1" x14ac:dyDescent="0.2">
      <c r="A41" s="10">
        <v>3.5</v>
      </c>
      <c r="B41" s="3" t="s">
        <v>159</v>
      </c>
      <c r="C41" s="3" t="s">
        <v>160</v>
      </c>
      <c r="D41" s="1"/>
      <c r="E41" s="124"/>
      <c r="F41" s="124"/>
      <c r="G41" s="139"/>
    </row>
    <row r="42" spans="1:7" ht="29.25" customHeight="1" x14ac:dyDescent="0.2">
      <c r="A42" s="80" t="s">
        <v>420</v>
      </c>
      <c r="B42" s="82" t="s">
        <v>162</v>
      </c>
      <c r="C42" s="82" t="s">
        <v>161</v>
      </c>
      <c r="D42" s="83" t="s">
        <v>450</v>
      </c>
      <c r="E42" s="115" t="s">
        <v>450</v>
      </c>
      <c r="F42" s="115" t="s">
        <v>450</v>
      </c>
      <c r="G42" s="146" t="s">
        <v>450</v>
      </c>
    </row>
    <row r="43" spans="1:7" ht="91.5" customHeight="1" x14ac:dyDescent="0.2">
      <c r="A43" s="86"/>
      <c r="B43" s="97" t="s">
        <v>68</v>
      </c>
      <c r="C43" s="84" t="s">
        <v>16</v>
      </c>
      <c r="D43" s="83" t="e">
        <f>#REF!</f>
        <v>#REF!</v>
      </c>
      <c r="E43" s="115" t="e">
        <f>#REF!</f>
        <v>#REF!</v>
      </c>
      <c r="F43" s="115"/>
      <c r="G43" s="111"/>
    </row>
    <row r="44" spans="1:7" ht="14.25" customHeight="1" x14ac:dyDescent="0.2">
      <c r="A44" s="10">
        <v>3.6</v>
      </c>
      <c r="B44" s="3" t="s">
        <v>163</v>
      </c>
      <c r="C44" s="3" t="s">
        <v>164</v>
      </c>
      <c r="D44" s="1"/>
      <c r="E44" s="124"/>
      <c r="F44" s="124"/>
      <c r="G44" s="139"/>
    </row>
    <row r="45" spans="1:7" ht="27.75" customHeight="1" x14ac:dyDescent="0.2">
      <c r="A45" s="80" t="s">
        <v>421</v>
      </c>
      <c r="B45" s="82" t="s">
        <v>165</v>
      </c>
      <c r="C45" s="82" t="s">
        <v>1</v>
      </c>
      <c r="D45" s="83" t="s">
        <v>450</v>
      </c>
      <c r="E45" s="115" t="s">
        <v>450</v>
      </c>
      <c r="F45" s="115" t="s">
        <v>450</v>
      </c>
      <c r="G45" s="146" t="s">
        <v>450</v>
      </c>
    </row>
    <row r="46" spans="1:7" ht="39.75" customHeight="1" x14ac:dyDescent="0.2">
      <c r="A46" s="86"/>
      <c r="B46" s="97" t="s">
        <v>69</v>
      </c>
      <c r="C46" s="84" t="s">
        <v>41</v>
      </c>
      <c r="D46" s="83" t="e">
        <f>#REF!</f>
        <v>#REF!</v>
      </c>
      <c r="E46" s="115" t="e">
        <f>#REF!</f>
        <v>#REF!</v>
      </c>
      <c r="F46" s="115"/>
      <c r="G46" s="111"/>
    </row>
    <row r="47" spans="1:7" s="95" customFormat="1" ht="12.75" customHeight="1" x14ac:dyDescent="0.2">
      <c r="A47" s="283" t="s">
        <v>285</v>
      </c>
      <c r="B47" s="284"/>
      <c r="C47" s="284"/>
      <c r="D47" s="284"/>
      <c r="E47" s="284"/>
      <c r="F47" s="284"/>
      <c r="G47" s="145"/>
    </row>
    <row r="48" spans="1:7" ht="13.5" customHeight="1" x14ac:dyDescent="0.2">
      <c r="A48" s="89">
        <v>4</v>
      </c>
      <c r="B48" s="90" t="s">
        <v>225</v>
      </c>
      <c r="C48" s="91" t="s">
        <v>226</v>
      </c>
      <c r="D48" s="92"/>
      <c r="E48" s="123"/>
      <c r="F48" s="123"/>
      <c r="G48" s="138"/>
    </row>
    <row r="49" spans="1:7" ht="14.25" customHeight="1" x14ac:dyDescent="0.2">
      <c r="A49" s="10">
        <v>4.0999999999999996</v>
      </c>
      <c r="B49" s="3" t="s">
        <v>227</v>
      </c>
      <c r="C49" s="3" t="s">
        <v>229</v>
      </c>
      <c r="D49" s="1"/>
      <c r="E49" s="124"/>
      <c r="F49" s="124"/>
      <c r="G49" s="139"/>
    </row>
    <row r="50" spans="1:7" ht="19.5" customHeight="1" x14ac:dyDescent="0.2">
      <c r="A50" s="80" t="s">
        <v>277</v>
      </c>
      <c r="B50" s="82" t="s">
        <v>228</v>
      </c>
      <c r="C50" s="82" t="s">
        <v>473</v>
      </c>
      <c r="D50" s="83" t="s">
        <v>450</v>
      </c>
      <c r="E50" s="115" t="s">
        <v>450</v>
      </c>
      <c r="F50" s="115" t="s">
        <v>450</v>
      </c>
      <c r="G50" s="146" t="s">
        <v>450</v>
      </c>
    </row>
    <row r="51" spans="1:7" ht="53.25" customHeight="1" x14ac:dyDescent="0.2">
      <c r="A51" s="80"/>
      <c r="B51" s="97" t="s">
        <v>70</v>
      </c>
      <c r="C51" s="85" t="s">
        <v>17</v>
      </c>
      <c r="D51" s="83" t="e">
        <f>#REF!</f>
        <v>#REF!</v>
      </c>
      <c r="E51" s="115" t="e">
        <f>#REF!</f>
        <v>#REF!</v>
      </c>
      <c r="F51" s="115"/>
      <c r="G51" s="111"/>
    </row>
    <row r="52" spans="1:7" ht="27.75" customHeight="1" x14ac:dyDescent="0.2">
      <c r="A52" s="10">
        <v>4.2</v>
      </c>
      <c r="B52" s="3" t="s">
        <v>231</v>
      </c>
      <c r="C52" s="3" t="s">
        <v>230</v>
      </c>
      <c r="D52" s="1"/>
      <c r="E52" s="124"/>
      <c r="F52" s="124"/>
      <c r="G52" s="139"/>
    </row>
    <row r="53" spans="1:7" ht="14.25" customHeight="1" x14ac:dyDescent="0.2">
      <c r="A53" s="80" t="s">
        <v>332</v>
      </c>
      <c r="B53" s="82" t="s">
        <v>232</v>
      </c>
      <c r="C53" s="82" t="s">
        <v>233</v>
      </c>
      <c r="D53" s="83" t="s">
        <v>450</v>
      </c>
      <c r="E53" s="115" t="s">
        <v>450</v>
      </c>
      <c r="F53" s="115" t="s">
        <v>450</v>
      </c>
      <c r="G53" s="146" t="s">
        <v>450</v>
      </c>
    </row>
    <row r="54" spans="1:7" ht="41.25" customHeight="1" x14ac:dyDescent="0.2">
      <c r="A54" s="80"/>
      <c r="B54" s="97" t="s">
        <v>71</v>
      </c>
      <c r="C54" s="85" t="s">
        <v>18</v>
      </c>
      <c r="D54" s="83" t="e">
        <f>#REF!</f>
        <v>#REF!</v>
      </c>
      <c r="E54" s="115" t="e">
        <f>#REF!</f>
        <v>#REF!</v>
      </c>
      <c r="F54" s="115"/>
      <c r="G54" s="111"/>
    </row>
    <row r="55" spans="1:7" ht="15.75" customHeight="1" x14ac:dyDescent="0.2">
      <c r="A55" s="80" t="s">
        <v>135</v>
      </c>
      <c r="B55" s="82" t="s">
        <v>235</v>
      </c>
      <c r="C55" s="82" t="s">
        <v>234</v>
      </c>
      <c r="D55" s="83" t="s">
        <v>450</v>
      </c>
      <c r="E55" s="115" t="s">
        <v>450</v>
      </c>
      <c r="F55" s="115" t="s">
        <v>450</v>
      </c>
      <c r="G55" s="146" t="s">
        <v>450</v>
      </c>
    </row>
    <row r="56" spans="1:7" ht="53.25" customHeight="1" x14ac:dyDescent="0.2">
      <c r="A56" s="80"/>
      <c r="B56" s="97" t="s">
        <v>72</v>
      </c>
      <c r="C56" s="85" t="s">
        <v>19</v>
      </c>
      <c r="D56" s="83" t="e">
        <f>#REF!</f>
        <v>#REF!</v>
      </c>
      <c r="E56" s="115" t="e">
        <f>#REF!</f>
        <v>#REF!</v>
      </c>
      <c r="F56" s="115"/>
      <c r="G56" s="111"/>
    </row>
    <row r="57" spans="1:7" s="95" customFormat="1" ht="12.75" customHeight="1" x14ac:dyDescent="0.2">
      <c r="A57" s="283" t="s">
        <v>286</v>
      </c>
      <c r="B57" s="284"/>
      <c r="C57" s="284"/>
      <c r="D57" s="284"/>
      <c r="E57" s="284"/>
      <c r="F57" s="284"/>
      <c r="G57" s="145"/>
    </row>
    <row r="58" spans="1:7" ht="13.5" customHeight="1" x14ac:dyDescent="0.2">
      <c r="A58" s="89">
        <v>5</v>
      </c>
      <c r="B58" s="90" t="s">
        <v>237</v>
      </c>
      <c r="C58" s="91" t="s">
        <v>236</v>
      </c>
      <c r="D58" s="92"/>
      <c r="E58" s="123"/>
      <c r="F58" s="123"/>
      <c r="G58" s="138"/>
    </row>
    <row r="59" spans="1:7" ht="27.75" customHeight="1" x14ac:dyDescent="0.2">
      <c r="A59" s="10">
        <v>5.0999999999999996</v>
      </c>
      <c r="B59" s="3" t="s">
        <v>238</v>
      </c>
      <c r="C59" s="3" t="s">
        <v>239</v>
      </c>
      <c r="D59" s="1"/>
      <c r="E59" s="124"/>
      <c r="F59" s="124"/>
      <c r="G59" s="139"/>
    </row>
    <row r="60" spans="1:7" ht="14.25" customHeight="1" x14ac:dyDescent="0.2">
      <c r="A60" s="80" t="s">
        <v>278</v>
      </c>
      <c r="B60" s="82" t="s">
        <v>238</v>
      </c>
      <c r="C60" s="82" t="s">
        <v>357</v>
      </c>
      <c r="D60" s="83" t="s">
        <v>450</v>
      </c>
      <c r="E60" s="115" t="s">
        <v>450</v>
      </c>
      <c r="F60" s="115" t="s">
        <v>450</v>
      </c>
      <c r="G60" s="146" t="s">
        <v>450</v>
      </c>
    </row>
    <row r="61" spans="1:7" ht="42.75" customHeight="1" x14ac:dyDescent="0.2">
      <c r="A61" s="80"/>
      <c r="B61" s="97" t="s">
        <v>73</v>
      </c>
      <c r="C61" s="85" t="s">
        <v>20</v>
      </c>
      <c r="D61" s="83" t="e">
        <f>#REF!</f>
        <v>#REF!</v>
      </c>
      <c r="E61" s="115" t="e">
        <f>#REF!</f>
        <v>#REF!</v>
      </c>
      <c r="F61" s="115"/>
      <c r="G61" s="111"/>
    </row>
    <row r="62" spans="1:7" ht="14.25" customHeight="1" x14ac:dyDescent="0.2">
      <c r="A62" s="80" t="s">
        <v>331</v>
      </c>
      <c r="B62" s="82" t="s">
        <v>240</v>
      </c>
      <c r="C62" s="82" t="s">
        <v>117</v>
      </c>
      <c r="D62" s="83" t="s">
        <v>450</v>
      </c>
      <c r="E62" s="115" t="s">
        <v>450</v>
      </c>
      <c r="F62" s="115" t="s">
        <v>450</v>
      </c>
      <c r="G62" s="146" t="s">
        <v>450</v>
      </c>
    </row>
    <row r="63" spans="1:7" ht="46.5" customHeight="1" x14ac:dyDescent="0.2">
      <c r="A63" s="80"/>
      <c r="B63" s="97" t="s">
        <v>74</v>
      </c>
      <c r="C63" s="85" t="s">
        <v>21</v>
      </c>
      <c r="D63" s="83" t="e">
        <f>#REF!</f>
        <v>#REF!</v>
      </c>
      <c r="E63" s="115" t="e">
        <f>#REF!</f>
        <v>#REF!</v>
      </c>
      <c r="F63" s="115"/>
      <c r="G63" s="111"/>
    </row>
    <row r="64" spans="1:7" s="95" customFormat="1" ht="12.75" customHeight="1" x14ac:dyDescent="0.2">
      <c r="A64" s="283" t="s">
        <v>287</v>
      </c>
      <c r="B64" s="284"/>
      <c r="C64" s="284"/>
      <c r="D64" s="284"/>
      <c r="E64" s="284"/>
      <c r="F64" s="284"/>
      <c r="G64" s="145"/>
    </row>
    <row r="65" spans="1:8" ht="13.5" customHeight="1" x14ac:dyDescent="0.2">
      <c r="A65" s="89">
        <v>6</v>
      </c>
      <c r="B65" s="90" t="s">
        <v>242</v>
      </c>
      <c r="C65" s="91" t="s">
        <v>241</v>
      </c>
      <c r="D65" s="92"/>
      <c r="E65" s="123"/>
      <c r="F65" s="123"/>
      <c r="G65" s="138"/>
    </row>
    <row r="66" spans="1:8" ht="15.75" customHeight="1" x14ac:dyDescent="0.2">
      <c r="A66" s="10">
        <v>6.1</v>
      </c>
      <c r="B66" s="3" t="s">
        <v>351</v>
      </c>
      <c r="C66" s="3" t="s">
        <v>243</v>
      </c>
      <c r="D66" s="1"/>
      <c r="E66" s="124"/>
      <c r="F66" s="124"/>
      <c r="G66" s="139"/>
    </row>
    <row r="67" spans="1:8" ht="16.5" customHeight="1" x14ac:dyDescent="0.2">
      <c r="A67" s="80" t="s">
        <v>272</v>
      </c>
      <c r="B67" s="82" t="s">
        <v>244</v>
      </c>
      <c r="C67" s="82" t="s">
        <v>245</v>
      </c>
      <c r="D67" s="83" t="s">
        <v>450</v>
      </c>
      <c r="E67" s="115" t="s">
        <v>450</v>
      </c>
      <c r="F67" s="115" t="s">
        <v>450</v>
      </c>
      <c r="G67" s="146" t="s">
        <v>450</v>
      </c>
    </row>
    <row r="68" spans="1:8" ht="27.75" customHeight="1" x14ac:dyDescent="0.2">
      <c r="A68" s="80"/>
      <c r="B68" s="97" t="s">
        <v>317</v>
      </c>
      <c r="C68" s="85" t="s">
        <v>22</v>
      </c>
      <c r="D68" s="112" t="e">
        <f>#REF!</f>
        <v>#REF!</v>
      </c>
      <c r="E68" s="115" t="e">
        <f>#REF!</f>
        <v>#REF!</v>
      </c>
      <c r="F68" s="115"/>
      <c r="G68" s="111"/>
      <c r="H68" s="11"/>
    </row>
    <row r="69" spans="1:8" s="95" customFormat="1" ht="12.75" customHeight="1" x14ac:dyDescent="0.2">
      <c r="A69" s="283" t="s">
        <v>288</v>
      </c>
      <c r="B69" s="284"/>
      <c r="C69" s="284"/>
      <c r="D69" s="284"/>
      <c r="E69" s="284"/>
      <c r="F69" s="284"/>
      <c r="G69" s="145"/>
    </row>
    <row r="70" spans="1:8" ht="13.5" customHeight="1" x14ac:dyDescent="0.2">
      <c r="A70" s="89">
        <v>7</v>
      </c>
      <c r="B70" s="90" t="s">
        <v>246</v>
      </c>
      <c r="C70" s="91" t="s">
        <v>247</v>
      </c>
      <c r="D70" s="92"/>
      <c r="E70" s="123"/>
      <c r="F70" s="123"/>
      <c r="G70" s="138"/>
    </row>
    <row r="71" spans="1:8" ht="15.75" customHeight="1" x14ac:dyDescent="0.2">
      <c r="A71" s="10">
        <v>7.1</v>
      </c>
      <c r="B71" s="3" t="s">
        <v>248</v>
      </c>
      <c r="C71" s="3" t="s">
        <v>249</v>
      </c>
      <c r="D71" s="1"/>
      <c r="E71" s="124"/>
      <c r="F71" s="124"/>
      <c r="G71" s="139"/>
    </row>
    <row r="72" spans="1:8" ht="15" customHeight="1" x14ac:dyDescent="0.2">
      <c r="A72" s="80" t="s">
        <v>309</v>
      </c>
      <c r="B72" s="82" t="s">
        <v>250</v>
      </c>
      <c r="C72" s="82" t="s">
        <v>251</v>
      </c>
      <c r="D72" s="83" t="s">
        <v>450</v>
      </c>
      <c r="E72" s="115" t="s">
        <v>450</v>
      </c>
      <c r="F72" s="115" t="s">
        <v>450</v>
      </c>
      <c r="G72" s="146" t="s">
        <v>450</v>
      </c>
    </row>
    <row r="73" spans="1:8" ht="40.5" customHeight="1" x14ac:dyDescent="0.2">
      <c r="A73" s="80"/>
      <c r="B73" s="97" t="s">
        <v>75</v>
      </c>
      <c r="C73" s="85" t="s">
        <v>42</v>
      </c>
      <c r="D73" s="83" t="e">
        <f>#REF!</f>
        <v>#REF!</v>
      </c>
      <c r="E73" s="115" t="e">
        <f>#REF!</f>
        <v>#REF!</v>
      </c>
      <c r="F73" s="115"/>
      <c r="G73" s="111"/>
    </row>
    <row r="74" spans="1:8" ht="15.75" customHeight="1" x14ac:dyDescent="0.2">
      <c r="A74" s="10">
        <v>7.2</v>
      </c>
      <c r="B74" s="3" t="s">
        <v>268</v>
      </c>
      <c r="C74" s="3" t="s">
        <v>465</v>
      </c>
      <c r="D74" s="1"/>
      <c r="E74" s="124"/>
      <c r="F74" s="124"/>
      <c r="G74" s="139"/>
    </row>
    <row r="75" spans="1:8" ht="15" customHeight="1" x14ac:dyDescent="0.2">
      <c r="A75" s="80" t="s">
        <v>422</v>
      </c>
      <c r="B75" s="82" t="s">
        <v>269</v>
      </c>
      <c r="C75" s="82" t="s">
        <v>464</v>
      </c>
      <c r="D75" s="83" t="s">
        <v>450</v>
      </c>
      <c r="E75" s="115" t="s">
        <v>450</v>
      </c>
      <c r="F75" s="115" t="s">
        <v>450</v>
      </c>
      <c r="G75" s="146" t="s">
        <v>450</v>
      </c>
    </row>
    <row r="76" spans="1:8" ht="51" customHeight="1" x14ac:dyDescent="0.2">
      <c r="A76" s="80"/>
      <c r="B76" s="97" t="s">
        <v>76</v>
      </c>
      <c r="C76" s="85" t="s">
        <v>23</v>
      </c>
      <c r="D76" s="83" t="e">
        <f>#REF!</f>
        <v>#REF!</v>
      </c>
      <c r="E76" s="115" t="e">
        <f>#REF!</f>
        <v>#REF!</v>
      </c>
      <c r="F76" s="115"/>
      <c r="G76" s="111"/>
    </row>
    <row r="77" spans="1:8" s="95" customFormat="1" ht="12.75" customHeight="1" x14ac:dyDescent="0.2">
      <c r="A77" s="283" t="s">
        <v>289</v>
      </c>
      <c r="B77" s="284"/>
      <c r="C77" s="284"/>
      <c r="D77" s="284"/>
      <c r="E77" s="284"/>
      <c r="F77" s="284"/>
      <c r="G77" s="145"/>
    </row>
    <row r="78" spans="1:8" x14ac:dyDescent="0.2">
      <c r="A78" s="78">
        <v>8</v>
      </c>
      <c r="B78" s="6" t="s">
        <v>315</v>
      </c>
      <c r="C78" s="5" t="s">
        <v>303</v>
      </c>
      <c r="D78" s="9"/>
      <c r="E78" s="125"/>
      <c r="F78" s="125"/>
      <c r="G78" s="147"/>
    </row>
    <row r="79" spans="1:8" ht="14.25" customHeight="1" x14ac:dyDescent="0.2">
      <c r="A79" s="10">
        <v>8.1</v>
      </c>
      <c r="B79" s="3" t="s">
        <v>178</v>
      </c>
      <c r="C79" s="3" t="s">
        <v>316</v>
      </c>
      <c r="D79" s="1"/>
      <c r="E79" s="124"/>
      <c r="F79" s="124"/>
      <c r="G79" s="139"/>
    </row>
    <row r="80" spans="1:8" ht="15.75" customHeight="1" x14ac:dyDescent="0.2">
      <c r="A80" s="80" t="s">
        <v>273</v>
      </c>
      <c r="B80" s="82" t="s">
        <v>467</v>
      </c>
      <c r="C80" s="82" t="s">
        <v>142</v>
      </c>
      <c r="D80" s="83" t="s">
        <v>450</v>
      </c>
      <c r="E80" s="115" t="s">
        <v>450</v>
      </c>
      <c r="F80" s="115" t="s">
        <v>450</v>
      </c>
      <c r="G80" s="146" t="s">
        <v>450</v>
      </c>
    </row>
    <row r="81" spans="1:7" ht="33.75" customHeight="1" x14ac:dyDescent="0.2">
      <c r="A81" s="86"/>
      <c r="B81" s="97" t="s">
        <v>77</v>
      </c>
      <c r="C81" s="84" t="s">
        <v>358</v>
      </c>
      <c r="D81" s="83" t="e">
        <f>#REF!</f>
        <v>#REF!</v>
      </c>
      <c r="E81" s="115" t="e">
        <f>#REF!</f>
        <v>#REF!</v>
      </c>
      <c r="F81" s="115"/>
      <c r="G81" s="111"/>
    </row>
    <row r="82" spans="1:7" ht="28.5" customHeight="1" x14ac:dyDescent="0.2">
      <c r="A82" s="80" t="s">
        <v>423</v>
      </c>
      <c r="B82" s="82" t="s">
        <v>181</v>
      </c>
      <c r="C82" s="82" t="s">
        <v>180</v>
      </c>
      <c r="D82" s="83" t="s">
        <v>450</v>
      </c>
      <c r="E82" s="115" t="s">
        <v>450</v>
      </c>
      <c r="F82" s="115" t="s">
        <v>450</v>
      </c>
      <c r="G82" s="146" t="s">
        <v>450</v>
      </c>
    </row>
    <row r="83" spans="1:7" ht="42.75" customHeight="1" x14ac:dyDescent="0.2">
      <c r="A83" s="86"/>
      <c r="B83" s="97" t="s">
        <v>78</v>
      </c>
      <c r="C83" s="84" t="s">
        <v>470</v>
      </c>
      <c r="D83" s="83" t="e">
        <f>#REF!</f>
        <v>#REF!</v>
      </c>
      <c r="E83" s="115" t="e">
        <f>#REF!</f>
        <v>#REF!</v>
      </c>
      <c r="F83" s="115"/>
      <c r="G83" s="111"/>
    </row>
    <row r="84" spans="1:7" ht="39.75" customHeight="1" x14ac:dyDescent="0.2">
      <c r="A84" s="80" t="s">
        <v>424</v>
      </c>
      <c r="B84" s="82" t="s">
        <v>182</v>
      </c>
      <c r="C84" s="82" t="s">
        <v>253</v>
      </c>
      <c r="D84" s="83" t="s">
        <v>450</v>
      </c>
      <c r="E84" s="115" t="s">
        <v>450</v>
      </c>
      <c r="F84" s="115" t="s">
        <v>450</v>
      </c>
      <c r="G84" s="146" t="s">
        <v>450</v>
      </c>
    </row>
    <row r="85" spans="1:7" ht="42" customHeight="1" x14ac:dyDescent="0.2">
      <c r="A85" s="86"/>
      <c r="B85" s="97" t="s">
        <v>79</v>
      </c>
      <c r="C85" s="84" t="s">
        <v>179</v>
      </c>
      <c r="D85" s="83" t="e">
        <f>#REF!</f>
        <v>#REF!</v>
      </c>
      <c r="E85" s="115" t="e">
        <f>#REF!</f>
        <v>#REF!</v>
      </c>
      <c r="F85" s="115"/>
      <c r="G85" s="111"/>
    </row>
    <row r="86" spans="1:7" ht="15.75" customHeight="1" x14ac:dyDescent="0.2">
      <c r="A86" s="80" t="s">
        <v>456</v>
      </c>
      <c r="B86" s="82" t="s">
        <v>467</v>
      </c>
      <c r="C86" s="82" t="s">
        <v>142</v>
      </c>
      <c r="D86" s="83" t="s">
        <v>450</v>
      </c>
      <c r="E86" s="115" t="s">
        <v>450</v>
      </c>
      <c r="F86" s="115" t="s">
        <v>450</v>
      </c>
      <c r="G86" s="146" t="s">
        <v>450</v>
      </c>
    </row>
    <row r="87" spans="1:7" ht="40.5" customHeight="1" x14ac:dyDescent="0.2">
      <c r="A87" s="86"/>
      <c r="B87" s="97" t="s">
        <v>80</v>
      </c>
      <c r="C87" s="84" t="s">
        <v>43</v>
      </c>
      <c r="D87" s="83" t="e">
        <f>#REF!</f>
        <v>#REF!</v>
      </c>
      <c r="E87" s="115" t="e">
        <f>#REF!</f>
        <v>#REF!</v>
      </c>
      <c r="F87" s="115"/>
      <c r="G87" s="111"/>
    </row>
    <row r="88" spans="1:7" ht="32.25" customHeight="1" x14ac:dyDescent="0.2">
      <c r="A88" s="80" t="s">
        <v>458</v>
      </c>
      <c r="B88" s="82" t="s">
        <v>466</v>
      </c>
      <c r="C88" s="82" t="s">
        <v>457</v>
      </c>
      <c r="D88" s="83" t="s">
        <v>450</v>
      </c>
      <c r="E88" s="115" t="s">
        <v>450</v>
      </c>
      <c r="F88" s="115" t="s">
        <v>450</v>
      </c>
      <c r="G88" s="146" t="s">
        <v>450</v>
      </c>
    </row>
    <row r="89" spans="1:7" ht="41.25" customHeight="1" x14ac:dyDescent="0.2">
      <c r="A89" s="86"/>
      <c r="B89" s="97" t="s">
        <v>81</v>
      </c>
      <c r="C89" s="84" t="s">
        <v>44</v>
      </c>
      <c r="D89" s="83" t="e">
        <f>#REF!</f>
        <v>#REF!</v>
      </c>
      <c r="E89" s="115" t="e">
        <f>#REF!</f>
        <v>#REF!</v>
      </c>
      <c r="F89" s="115"/>
      <c r="G89" s="111"/>
    </row>
    <row r="90" spans="1:7" s="95" customFormat="1" ht="12.75" customHeight="1" x14ac:dyDescent="0.2">
      <c r="A90" s="283" t="s">
        <v>337</v>
      </c>
      <c r="B90" s="284"/>
      <c r="C90" s="284"/>
      <c r="D90" s="284"/>
      <c r="E90" s="284"/>
      <c r="F90" s="284"/>
      <c r="G90" s="145"/>
    </row>
    <row r="91" spans="1:7" x14ac:dyDescent="0.2">
      <c r="A91" s="78">
        <v>9</v>
      </c>
      <c r="B91" s="6" t="s">
        <v>361</v>
      </c>
      <c r="C91" s="5" t="s">
        <v>304</v>
      </c>
      <c r="D91" s="9"/>
      <c r="E91" s="125"/>
      <c r="F91" s="125"/>
      <c r="G91" s="147"/>
    </row>
    <row r="92" spans="1:7" x14ac:dyDescent="0.2">
      <c r="A92" s="10">
        <v>9.1</v>
      </c>
      <c r="B92" s="7" t="s">
        <v>362</v>
      </c>
      <c r="C92" s="3" t="s">
        <v>305</v>
      </c>
      <c r="D92" s="1"/>
      <c r="E92" s="124"/>
      <c r="F92" s="124"/>
      <c r="G92" s="139"/>
    </row>
    <row r="93" spans="1:7" ht="25.5" x14ac:dyDescent="0.2">
      <c r="A93" s="80" t="s">
        <v>310</v>
      </c>
      <c r="B93" s="81" t="s">
        <v>183</v>
      </c>
      <c r="C93" s="82" t="s">
        <v>363</v>
      </c>
      <c r="D93" s="83" t="s">
        <v>450</v>
      </c>
      <c r="E93" s="115" t="s">
        <v>450</v>
      </c>
      <c r="F93" s="115" t="s">
        <v>450</v>
      </c>
      <c r="G93" s="146" t="s">
        <v>450</v>
      </c>
    </row>
    <row r="94" spans="1:7" ht="31.5" customHeight="1" x14ac:dyDescent="0.2">
      <c r="A94" s="80"/>
      <c r="B94" s="97" t="s">
        <v>82</v>
      </c>
      <c r="C94" s="84" t="s">
        <v>359</v>
      </c>
      <c r="D94" s="83" t="e">
        <f>#REF!</f>
        <v>#REF!</v>
      </c>
      <c r="E94" s="115" t="e">
        <f>#REF!</f>
        <v>#REF!</v>
      </c>
      <c r="F94" s="115"/>
      <c r="G94" s="111"/>
    </row>
    <row r="95" spans="1:7" ht="25.5" x14ac:dyDescent="0.2">
      <c r="A95" s="80" t="s">
        <v>425</v>
      </c>
      <c r="B95" s="81" t="s">
        <v>187</v>
      </c>
      <c r="C95" s="82" t="s">
        <v>186</v>
      </c>
      <c r="D95" s="83" t="s">
        <v>450</v>
      </c>
      <c r="E95" s="115" t="s">
        <v>450</v>
      </c>
      <c r="F95" s="115" t="s">
        <v>450</v>
      </c>
      <c r="G95" s="146" t="s">
        <v>450</v>
      </c>
    </row>
    <row r="96" spans="1:7" ht="40.5" customHeight="1" x14ac:dyDescent="0.2">
      <c r="A96" s="80"/>
      <c r="B96" s="97" t="s">
        <v>83</v>
      </c>
      <c r="C96" s="84" t="s">
        <v>453</v>
      </c>
      <c r="D96" s="83" t="e">
        <f>#REF!</f>
        <v>#REF!</v>
      </c>
      <c r="E96" s="115" t="e">
        <f>#REF!</f>
        <v>#REF!</v>
      </c>
      <c r="F96" s="115"/>
      <c r="G96" s="111"/>
    </row>
    <row r="97" spans="1:7" ht="29.25" customHeight="1" x14ac:dyDescent="0.2">
      <c r="A97" s="80" t="s">
        <v>426</v>
      </c>
      <c r="B97" s="81" t="s">
        <v>184</v>
      </c>
      <c r="C97" s="82" t="s">
        <v>185</v>
      </c>
      <c r="D97" s="83" t="s">
        <v>450</v>
      </c>
      <c r="E97" s="115" t="s">
        <v>450</v>
      </c>
      <c r="F97" s="115" t="s">
        <v>450</v>
      </c>
      <c r="G97" s="146" t="s">
        <v>450</v>
      </c>
    </row>
    <row r="98" spans="1:7" ht="39" customHeight="1" x14ac:dyDescent="0.2">
      <c r="A98" s="80"/>
      <c r="B98" s="97" t="s">
        <v>84</v>
      </c>
      <c r="C98" s="84" t="s">
        <v>454</v>
      </c>
      <c r="D98" s="83" t="e">
        <f>#REF!</f>
        <v>#REF!</v>
      </c>
      <c r="E98" s="115" t="e">
        <f>#REF!</f>
        <v>#REF!</v>
      </c>
      <c r="F98" s="115"/>
      <c r="G98" s="111"/>
    </row>
    <row r="99" spans="1:7" s="95" customFormat="1" ht="12.75" customHeight="1" x14ac:dyDescent="0.2">
      <c r="A99" s="283" t="s">
        <v>338</v>
      </c>
      <c r="B99" s="284"/>
      <c r="C99" s="284"/>
      <c r="D99" s="284"/>
      <c r="E99" s="284"/>
      <c r="F99" s="284"/>
      <c r="G99" s="145"/>
    </row>
    <row r="100" spans="1:7" x14ac:dyDescent="0.2">
      <c r="A100" s="78">
        <v>10</v>
      </c>
      <c r="B100" s="8" t="s">
        <v>364</v>
      </c>
      <c r="C100" s="5" t="s">
        <v>306</v>
      </c>
      <c r="D100" s="9"/>
      <c r="E100" s="125"/>
      <c r="F100" s="125"/>
      <c r="G100" s="147"/>
    </row>
    <row r="101" spans="1:7" x14ac:dyDescent="0.2">
      <c r="A101" s="10">
        <v>10.1</v>
      </c>
      <c r="B101" s="7" t="s">
        <v>254</v>
      </c>
      <c r="C101" s="3" t="s">
        <v>255</v>
      </c>
      <c r="D101" s="1"/>
      <c r="E101" s="124"/>
      <c r="F101" s="124"/>
      <c r="G101" s="139"/>
    </row>
    <row r="102" spans="1:7" ht="25.5" x14ac:dyDescent="0.2">
      <c r="A102" s="80" t="s">
        <v>302</v>
      </c>
      <c r="B102" s="81" t="s">
        <v>468</v>
      </c>
      <c r="C102" s="82" t="s">
        <v>256</v>
      </c>
      <c r="D102" s="83" t="s">
        <v>450</v>
      </c>
      <c r="E102" s="115" t="s">
        <v>450</v>
      </c>
      <c r="F102" s="115" t="s">
        <v>450</v>
      </c>
      <c r="G102" s="146" t="s">
        <v>450</v>
      </c>
    </row>
    <row r="103" spans="1:7" ht="42.75" customHeight="1" x14ac:dyDescent="0.2">
      <c r="A103" s="86"/>
      <c r="B103" s="97" t="s">
        <v>85</v>
      </c>
      <c r="C103" s="84" t="s">
        <v>116</v>
      </c>
      <c r="D103" s="83" t="e">
        <f>#REF!</f>
        <v>#REF!</v>
      </c>
      <c r="E103" s="115" t="e">
        <f>#REF!</f>
        <v>#REF!</v>
      </c>
      <c r="F103" s="115"/>
      <c r="G103" s="111"/>
    </row>
    <row r="104" spans="1:7" x14ac:dyDescent="0.2">
      <c r="A104" s="80" t="s">
        <v>427</v>
      </c>
      <c r="B104" s="81" t="s">
        <v>166</v>
      </c>
      <c r="C104" s="82" t="s">
        <v>167</v>
      </c>
      <c r="D104" s="83" t="s">
        <v>450</v>
      </c>
      <c r="E104" s="115" t="s">
        <v>450</v>
      </c>
      <c r="F104" s="115" t="s">
        <v>450</v>
      </c>
      <c r="G104" s="146" t="s">
        <v>450</v>
      </c>
    </row>
    <row r="105" spans="1:7" ht="41.25" customHeight="1" x14ac:dyDescent="0.2">
      <c r="A105" s="86"/>
      <c r="B105" s="97" t="s">
        <v>86</v>
      </c>
      <c r="C105" s="84" t="s">
        <v>455</v>
      </c>
      <c r="D105" s="83" t="e">
        <f>#REF!</f>
        <v>#REF!</v>
      </c>
      <c r="E105" s="115" t="e">
        <f>#REF!</f>
        <v>#REF!</v>
      </c>
      <c r="F105" s="115"/>
      <c r="G105" s="111"/>
    </row>
    <row r="106" spans="1:7" ht="25.5" x14ac:dyDescent="0.2">
      <c r="A106" s="80" t="s">
        <v>428</v>
      </c>
      <c r="B106" s="81" t="s">
        <v>188</v>
      </c>
      <c r="C106" s="82" t="s">
        <v>257</v>
      </c>
      <c r="D106" s="83" t="s">
        <v>450</v>
      </c>
      <c r="E106" s="115" t="s">
        <v>450</v>
      </c>
      <c r="F106" s="115" t="s">
        <v>450</v>
      </c>
      <c r="G106" s="146" t="s">
        <v>450</v>
      </c>
    </row>
    <row r="107" spans="1:7" ht="51.75" customHeight="1" x14ac:dyDescent="0.2">
      <c r="A107" s="86"/>
      <c r="B107" s="97" t="s">
        <v>87</v>
      </c>
      <c r="C107" s="84" t="s">
        <v>118</v>
      </c>
      <c r="D107" s="83" t="e">
        <f>#REF!</f>
        <v>#REF!</v>
      </c>
      <c r="E107" s="115" t="e">
        <f>#REF!</f>
        <v>#REF!</v>
      </c>
      <c r="F107" s="115"/>
      <c r="G107" s="111"/>
    </row>
    <row r="108" spans="1:7" s="95" customFormat="1" ht="12.75" customHeight="1" x14ac:dyDescent="0.2">
      <c r="A108" s="283" t="s">
        <v>339</v>
      </c>
      <c r="B108" s="284"/>
      <c r="C108" s="284"/>
      <c r="D108" s="284"/>
      <c r="E108" s="284"/>
      <c r="F108" s="284"/>
      <c r="G108" s="145"/>
    </row>
    <row r="109" spans="1:7" x14ac:dyDescent="0.2">
      <c r="A109" s="78">
        <v>11</v>
      </c>
      <c r="B109" s="8" t="s">
        <v>367</v>
      </c>
      <c r="C109" s="5" t="s">
        <v>298</v>
      </c>
      <c r="D109" s="9"/>
      <c r="E109" s="125"/>
      <c r="F109" s="125"/>
      <c r="G109" s="147"/>
    </row>
    <row r="110" spans="1:7" x14ac:dyDescent="0.2">
      <c r="A110" s="10">
        <v>11.1</v>
      </c>
      <c r="B110" s="7" t="s">
        <v>258</v>
      </c>
      <c r="C110" s="3" t="s">
        <v>259</v>
      </c>
      <c r="D110" s="1"/>
      <c r="E110" s="124"/>
      <c r="F110" s="124"/>
      <c r="G110" s="139"/>
    </row>
    <row r="111" spans="1:7" ht="16.5" customHeight="1" x14ac:dyDescent="0.2">
      <c r="A111" s="80" t="s">
        <v>300</v>
      </c>
      <c r="B111" s="81" t="s">
        <v>189</v>
      </c>
      <c r="C111" s="82" t="s">
        <v>260</v>
      </c>
      <c r="D111" s="83" t="s">
        <v>450</v>
      </c>
      <c r="E111" s="115" t="s">
        <v>450</v>
      </c>
      <c r="F111" s="115" t="s">
        <v>450</v>
      </c>
      <c r="G111" s="146" t="s">
        <v>450</v>
      </c>
    </row>
    <row r="112" spans="1:7" ht="40.5" customHeight="1" x14ac:dyDescent="0.2">
      <c r="A112" s="80"/>
      <c r="B112" s="97" t="s">
        <v>88</v>
      </c>
      <c r="C112" s="84" t="s">
        <v>24</v>
      </c>
      <c r="D112" s="83" t="e">
        <f>#REF!</f>
        <v>#REF!</v>
      </c>
      <c r="E112" s="115" t="e">
        <f>#REF!</f>
        <v>#REF!</v>
      </c>
      <c r="F112" s="115"/>
      <c r="G112" s="111"/>
    </row>
    <row r="113" spans="1:7" s="95" customFormat="1" ht="12.75" customHeight="1" x14ac:dyDescent="0.2">
      <c r="A113" s="283" t="s">
        <v>340</v>
      </c>
      <c r="B113" s="284"/>
      <c r="C113" s="284"/>
      <c r="D113" s="284"/>
      <c r="E113" s="284"/>
      <c r="F113" s="284"/>
      <c r="G113" s="145"/>
    </row>
    <row r="114" spans="1:7" x14ac:dyDescent="0.2">
      <c r="A114" s="78">
        <v>12</v>
      </c>
      <c r="B114" s="8" t="s">
        <v>368</v>
      </c>
      <c r="C114" s="5" t="s">
        <v>299</v>
      </c>
      <c r="D114" s="9"/>
      <c r="E114" s="125"/>
      <c r="F114" s="125"/>
      <c r="G114" s="147"/>
    </row>
    <row r="115" spans="1:7" ht="14.25" customHeight="1" x14ac:dyDescent="0.2">
      <c r="A115" s="10">
        <v>12.1</v>
      </c>
      <c r="B115" s="7" t="s">
        <v>190</v>
      </c>
      <c r="C115" s="3" t="s">
        <v>311</v>
      </c>
      <c r="D115" s="1"/>
      <c r="E115" s="124"/>
      <c r="F115" s="124"/>
      <c r="G115" s="139"/>
    </row>
    <row r="116" spans="1:7" ht="15" customHeight="1" x14ac:dyDescent="0.2">
      <c r="A116" s="80" t="s">
        <v>318</v>
      </c>
      <c r="B116" s="81" t="s">
        <v>191</v>
      </c>
      <c r="C116" s="82" t="s">
        <v>192</v>
      </c>
      <c r="D116" s="83" t="s">
        <v>450</v>
      </c>
      <c r="E116" s="115" t="s">
        <v>450</v>
      </c>
      <c r="F116" s="115" t="s">
        <v>450</v>
      </c>
      <c r="G116" s="146" t="s">
        <v>450</v>
      </c>
    </row>
    <row r="117" spans="1:7" ht="40.5" customHeight="1" x14ac:dyDescent="0.2">
      <c r="A117" s="80"/>
      <c r="B117" s="97" t="s">
        <v>89</v>
      </c>
      <c r="C117" s="84" t="s">
        <v>35</v>
      </c>
      <c r="D117" s="83" t="e">
        <f>#REF!</f>
        <v>#REF!</v>
      </c>
      <c r="E117" s="115" t="e">
        <f>#REF!</f>
        <v>#REF!</v>
      </c>
      <c r="F117" s="115"/>
      <c r="G117" s="111"/>
    </row>
    <row r="118" spans="1:7" ht="17.25" customHeight="1" x14ac:dyDescent="0.2">
      <c r="A118" s="10">
        <v>12.2</v>
      </c>
      <c r="B118" s="7" t="s">
        <v>370</v>
      </c>
      <c r="C118" s="3" t="s">
        <v>371</v>
      </c>
      <c r="D118" s="1"/>
      <c r="E118" s="124"/>
      <c r="F118" s="124"/>
      <c r="G118" s="139"/>
    </row>
    <row r="119" spans="1:7" ht="34.5" customHeight="1" x14ac:dyDescent="0.2">
      <c r="A119" s="80" t="s">
        <v>136</v>
      </c>
      <c r="B119" s="81" t="s">
        <v>369</v>
      </c>
      <c r="C119" s="82" t="s">
        <v>312</v>
      </c>
      <c r="D119" s="83" t="s">
        <v>450</v>
      </c>
      <c r="E119" s="115" t="s">
        <v>450</v>
      </c>
      <c r="F119" s="115" t="s">
        <v>450</v>
      </c>
      <c r="G119" s="146" t="s">
        <v>450</v>
      </c>
    </row>
    <row r="120" spans="1:7" ht="39.75" customHeight="1" x14ac:dyDescent="0.2">
      <c r="A120" s="86"/>
      <c r="B120" s="97" t="s">
        <v>317</v>
      </c>
      <c r="C120" s="84" t="s">
        <v>471</v>
      </c>
      <c r="D120" s="83" t="e">
        <f>#REF!</f>
        <v>#REF!</v>
      </c>
      <c r="E120" s="115" t="e">
        <f>#REF!</f>
        <v>#REF!</v>
      </c>
      <c r="F120" s="115"/>
      <c r="G120" s="111"/>
    </row>
    <row r="121" spans="1:7" ht="15" customHeight="1" x14ac:dyDescent="0.2">
      <c r="A121" s="10">
        <v>12.3</v>
      </c>
      <c r="B121" s="7" t="s">
        <v>372</v>
      </c>
      <c r="C121" s="3" t="s">
        <v>373</v>
      </c>
      <c r="D121" s="1"/>
      <c r="E121" s="124"/>
      <c r="F121" s="124"/>
      <c r="G121" s="139"/>
    </row>
    <row r="122" spans="1:7" ht="27" customHeight="1" x14ac:dyDescent="0.2">
      <c r="A122" s="80" t="s">
        <v>137</v>
      </c>
      <c r="B122" s="81" t="s">
        <v>197</v>
      </c>
      <c r="C122" s="82" t="s">
        <v>196</v>
      </c>
      <c r="D122" s="83" t="s">
        <v>450</v>
      </c>
      <c r="E122" s="115" t="s">
        <v>450</v>
      </c>
      <c r="F122" s="115" t="s">
        <v>450</v>
      </c>
      <c r="G122" s="146" t="s">
        <v>450</v>
      </c>
    </row>
    <row r="123" spans="1:7" ht="42" customHeight="1" x14ac:dyDescent="0.2">
      <c r="A123" s="86"/>
      <c r="B123" s="97" t="s">
        <v>90</v>
      </c>
      <c r="C123" s="84" t="s">
        <v>119</v>
      </c>
      <c r="D123" s="83" t="e">
        <f>#REF!</f>
        <v>#REF!</v>
      </c>
      <c r="E123" s="115" t="e">
        <f>#REF!</f>
        <v>#REF!</v>
      </c>
      <c r="F123" s="115"/>
      <c r="G123" s="111"/>
    </row>
    <row r="124" spans="1:7" ht="27.75" customHeight="1" x14ac:dyDescent="0.2">
      <c r="A124" s="2">
        <v>12.4</v>
      </c>
      <c r="B124" s="7" t="s">
        <v>374</v>
      </c>
      <c r="C124" s="3" t="s">
        <v>199</v>
      </c>
      <c r="D124" s="1"/>
      <c r="E124" s="124"/>
      <c r="F124" s="124"/>
      <c r="G124" s="139"/>
    </row>
    <row r="125" spans="1:7" ht="27" customHeight="1" x14ac:dyDescent="0.2">
      <c r="A125" s="80" t="s">
        <v>138</v>
      </c>
      <c r="B125" s="81" t="s">
        <v>198</v>
      </c>
      <c r="C125" s="82" t="s">
        <v>168</v>
      </c>
      <c r="D125" s="83" t="s">
        <v>450</v>
      </c>
      <c r="E125" s="115" t="s">
        <v>450</v>
      </c>
      <c r="F125" s="115" t="s">
        <v>450</v>
      </c>
      <c r="G125" s="146" t="s">
        <v>450</v>
      </c>
    </row>
    <row r="126" spans="1:7" ht="91.5" customHeight="1" x14ac:dyDescent="0.2">
      <c r="A126" s="86"/>
      <c r="B126" s="97" t="s">
        <v>317</v>
      </c>
      <c r="C126" s="84" t="s">
        <v>45</v>
      </c>
      <c r="D126" s="83" t="e">
        <f>#REF!</f>
        <v>#REF!</v>
      </c>
      <c r="E126" s="115" t="e">
        <f>#REF!</f>
        <v>#REF!</v>
      </c>
      <c r="F126" s="115"/>
      <c r="G126" s="111"/>
    </row>
    <row r="127" spans="1:7" s="95" customFormat="1" ht="12.75" customHeight="1" x14ac:dyDescent="0.2">
      <c r="A127" s="283" t="s">
        <v>341</v>
      </c>
      <c r="B127" s="284"/>
      <c r="C127" s="284"/>
      <c r="D127" s="284"/>
      <c r="E127" s="284"/>
      <c r="F127" s="284"/>
      <c r="G127" s="145"/>
    </row>
    <row r="128" spans="1:7" x14ac:dyDescent="0.2">
      <c r="A128" s="78">
        <v>13</v>
      </c>
      <c r="B128" s="5" t="s">
        <v>375</v>
      </c>
      <c r="C128" s="5" t="s">
        <v>261</v>
      </c>
      <c r="D128" s="9"/>
      <c r="E128" s="125"/>
      <c r="F128" s="125"/>
      <c r="G128" s="147"/>
    </row>
    <row r="129" spans="1:7" ht="18" customHeight="1" x14ac:dyDescent="0.2">
      <c r="A129" s="10">
        <v>13.1</v>
      </c>
      <c r="B129" s="3" t="s">
        <v>376</v>
      </c>
      <c r="C129" s="3" t="s">
        <v>377</v>
      </c>
      <c r="D129" s="1"/>
      <c r="E129" s="124"/>
      <c r="F129" s="124"/>
      <c r="G129" s="139"/>
    </row>
    <row r="130" spans="1:7" ht="16.5" customHeight="1" x14ac:dyDescent="0.2">
      <c r="A130" s="80" t="s">
        <v>325</v>
      </c>
      <c r="B130" s="82" t="s">
        <v>262</v>
      </c>
      <c r="C130" s="82" t="s">
        <v>263</v>
      </c>
      <c r="D130" s="83" t="s">
        <v>450</v>
      </c>
      <c r="E130" s="115" t="s">
        <v>450</v>
      </c>
      <c r="F130" s="115" t="s">
        <v>450</v>
      </c>
      <c r="G130" s="146" t="s">
        <v>450</v>
      </c>
    </row>
    <row r="131" spans="1:7" ht="41.25" customHeight="1" x14ac:dyDescent="0.2">
      <c r="A131" s="80"/>
      <c r="B131" s="97" t="s">
        <v>91</v>
      </c>
      <c r="C131" s="84" t="s">
        <v>120</v>
      </c>
      <c r="D131" s="83" t="e">
        <f>#REF!</f>
        <v>#REF!</v>
      </c>
      <c r="E131" s="115" t="e">
        <f>#REF!</f>
        <v>#REF!</v>
      </c>
      <c r="F131" s="115"/>
      <c r="G131" s="111"/>
    </row>
    <row r="132" spans="1:7" ht="28.5" customHeight="1" x14ac:dyDescent="0.2">
      <c r="A132" s="80" t="s">
        <v>139</v>
      </c>
      <c r="B132" s="82" t="s">
        <v>264</v>
      </c>
      <c r="C132" s="82" t="s">
        <v>265</v>
      </c>
      <c r="D132" s="83" t="s">
        <v>450</v>
      </c>
      <c r="E132" s="115" t="s">
        <v>450</v>
      </c>
      <c r="F132" s="115" t="s">
        <v>450</v>
      </c>
      <c r="G132" s="146" t="s">
        <v>450</v>
      </c>
    </row>
    <row r="133" spans="1:7" ht="42.75" customHeight="1" x14ac:dyDescent="0.2">
      <c r="A133" s="80"/>
      <c r="B133" s="97" t="s">
        <v>92</v>
      </c>
      <c r="C133" s="84" t="s">
        <v>462</v>
      </c>
      <c r="D133" s="83" t="e">
        <f>#REF!</f>
        <v>#REF!</v>
      </c>
      <c r="E133" s="115" t="e">
        <f>#REF!</f>
        <v>#REF!</v>
      </c>
      <c r="F133" s="115"/>
      <c r="G133" s="111"/>
    </row>
    <row r="134" spans="1:7" ht="27" customHeight="1" x14ac:dyDescent="0.2">
      <c r="A134" s="80" t="s">
        <v>429</v>
      </c>
      <c r="B134" s="82" t="s">
        <v>200</v>
      </c>
      <c r="C134" s="82" t="s">
        <v>266</v>
      </c>
      <c r="D134" s="83" t="s">
        <v>450</v>
      </c>
      <c r="E134" s="115" t="s">
        <v>450</v>
      </c>
      <c r="F134" s="115" t="s">
        <v>450</v>
      </c>
      <c r="G134" s="146" t="s">
        <v>450</v>
      </c>
    </row>
    <row r="135" spans="1:7" ht="42.75" customHeight="1" x14ac:dyDescent="0.2">
      <c r="A135" s="80"/>
      <c r="B135" s="97" t="s">
        <v>93</v>
      </c>
      <c r="C135" s="85" t="s">
        <v>121</v>
      </c>
      <c r="D135" s="83" t="e">
        <f>#REF!</f>
        <v>#REF!</v>
      </c>
      <c r="E135" s="115" t="e">
        <f>#REF!</f>
        <v>#REF!</v>
      </c>
      <c r="F135" s="115"/>
      <c r="G135" s="111"/>
    </row>
    <row r="136" spans="1:7" ht="27" customHeight="1" x14ac:dyDescent="0.2">
      <c r="A136" s="80" t="s">
        <v>430</v>
      </c>
      <c r="B136" s="82" t="s">
        <v>201</v>
      </c>
      <c r="C136" s="82" t="s">
        <v>267</v>
      </c>
      <c r="D136" s="83" t="s">
        <v>450</v>
      </c>
      <c r="E136" s="115" t="s">
        <v>450</v>
      </c>
      <c r="F136" s="115" t="s">
        <v>450</v>
      </c>
      <c r="G136" s="146" t="s">
        <v>450</v>
      </c>
    </row>
    <row r="137" spans="1:7" ht="42.75" customHeight="1" x14ac:dyDescent="0.2">
      <c r="A137" s="80"/>
      <c r="B137" s="97" t="s">
        <v>94</v>
      </c>
      <c r="C137" s="85" t="s">
        <v>122</v>
      </c>
      <c r="D137" s="83" t="e">
        <f>#REF!</f>
        <v>#REF!</v>
      </c>
      <c r="E137" s="115" t="e">
        <f>#REF!</f>
        <v>#REF!</v>
      </c>
      <c r="F137" s="115"/>
      <c r="G137" s="111"/>
    </row>
    <row r="138" spans="1:7" ht="28.5" customHeight="1" x14ac:dyDescent="0.2">
      <c r="A138" s="10">
        <v>13.2</v>
      </c>
      <c r="B138" s="3" t="s">
        <v>378</v>
      </c>
      <c r="C138" s="3" t="s">
        <v>202</v>
      </c>
      <c r="D138" s="1"/>
      <c r="E138" s="124"/>
      <c r="F138" s="124"/>
      <c r="G138" s="139"/>
    </row>
    <row r="139" spans="1:7" ht="30" customHeight="1" x14ac:dyDescent="0.2">
      <c r="A139" s="80" t="s">
        <v>140</v>
      </c>
      <c r="B139" s="82" t="s">
        <v>379</v>
      </c>
      <c r="C139" s="82" t="s">
        <v>380</v>
      </c>
      <c r="D139" s="83" t="s">
        <v>450</v>
      </c>
      <c r="E139" s="115" t="s">
        <v>450</v>
      </c>
      <c r="F139" s="115" t="s">
        <v>450</v>
      </c>
      <c r="G139" s="146" t="s">
        <v>450</v>
      </c>
    </row>
    <row r="140" spans="1:7" ht="39.75" customHeight="1" x14ac:dyDescent="0.2">
      <c r="A140" s="80"/>
      <c r="B140" s="97" t="s">
        <v>95</v>
      </c>
      <c r="C140" s="84" t="s">
        <v>25</v>
      </c>
      <c r="D140" s="83" t="e">
        <f>#REF!</f>
        <v>#REF!</v>
      </c>
      <c r="E140" s="115" t="e">
        <f>#REF!</f>
        <v>#REF!</v>
      </c>
      <c r="F140" s="115"/>
      <c r="G140" s="111"/>
    </row>
    <row r="141" spans="1:7" ht="69" customHeight="1" x14ac:dyDescent="0.2">
      <c r="A141" s="93"/>
      <c r="B141" s="97" t="s">
        <v>96</v>
      </c>
      <c r="C141" s="84" t="s">
        <v>26</v>
      </c>
      <c r="D141" s="83" t="e">
        <f>#REF!</f>
        <v>#REF!</v>
      </c>
      <c r="E141" s="115" t="e">
        <f>#REF!</f>
        <v>#REF!</v>
      </c>
      <c r="F141" s="115"/>
      <c r="G141" s="111"/>
    </row>
    <row r="142" spans="1:7" s="95" customFormat="1" ht="12.75" customHeight="1" x14ac:dyDescent="0.2">
      <c r="A142" s="283" t="s">
        <v>290</v>
      </c>
      <c r="B142" s="284"/>
      <c r="C142" s="284"/>
      <c r="D142" s="284"/>
      <c r="E142" s="284"/>
      <c r="F142" s="284"/>
      <c r="G142" s="145"/>
    </row>
    <row r="143" spans="1:7" x14ac:dyDescent="0.2">
      <c r="A143" s="78">
        <v>14</v>
      </c>
      <c r="B143" s="5" t="s">
        <v>381</v>
      </c>
      <c r="C143" s="5" t="s">
        <v>324</v>
      </c>
      <c r="D143" s="9"/>
      <c r="E143" s="125"/>
      <c r="F143" s="125"/>
      <c r="G143" s="147"/>
    </row>
    <row r="144" spans="1:7" ht="18" customHeight="1" x14ac:dyDescent="0.2">
      <c r="A144" s="10">
        <v>14.1</v>
      </c>
      <c r="B144" s="3" t="s">
        <v>203</v>
      </c>
      <c r="C144" s="3" t="s">
        <v>383</v>
      </c>
      <c r="D144" s="1"/>
      <c r="E144" s="124"/>
      <c r="F144" s="124"/>
      <c r="G144" s="139"/>
    </row>
    <row r="145" spans="1:7" ht="29.25" customHeight="1" x14ac:dyDescent="0.2">
      <c r="A145" s="80" t="s">
        <v>141</v>
      </c>
      <c r="B145" s="82" t="s">
        <v>204</v>
      </c>
      <c r="C145" s="82" t="s">
        <v>384</v>
      </c>
      <c r="D145" s="83" t="s">
        <v>450</v>
      </c>
      <c r="E145" s="115" t="s">
        <v>450</v>
      </c>
      <c r="F145" s="115" t="s">
        <v>450</v>
      </c>
      <c r="G145" s="146" t="s">
        <v>450</v>
      </c>
    </row>
    <row r="146" spans="1:7" ht="106.5" customHeight="1" x14ac:dyDescent="0.2">
      <c r="A146" s="80"/>
      <c r="B146" s="97" t="s">
        <v>97</v>
      </c>
      <c r="C146" s="84" t="s">
        <v>46</v>
      </c>
      <c r="D146" s="83" t="e">
        <f>#REF!</f>
        <v>#REF!</v>
      </c>
      <c r="E146" s="115" t="e">
        <f>#REF!</f>
        <v>#REF!</v>
      </c>
      <c r="F146" s="115"/>
      <c r="G146" s="111"/>
    </row>
    <row r="147" spans="1:7" ht="29.25" customHeight="1" x14ac:dyDescent="0.2">
      <c r="A147" s="10">
        <v>14.2</v>
      </c>
      <c r="B147" s="3" t="s">
        <v>205</v>
      </c>
      <c r="C147" s="3" t="s">
        <v>314</v>
      </c>
      <c r="D147" s="1"/>
      <c r="E147" s="124"/>
      <c r="F147" s="124"/>
      <c r="G147" s="139"/>
    </row>
    <row r="148" spans="1:7" ht="31.5" customHeight="1" x14ac:dyDescent="0.2">
      <c r="A148" s="80" t="s">
        <v>431</v>
      </c>
      <c r="B148" s="82" t="s">
        <v>206</v>
      </c>
      <c r="C148" s="82" t="s">
        <v>207</v>
      </c>
      <c r="D148" s="83" t="s">
        <v>450</v>
      </c>
      <c r="E148" s="115" t="s">
        <v>450</v>
      </c>
      <c r="F148" s="115" t="s">
        <v>450</v>
      </c>
      <c r="G148" s="146" t="s">
        <v>450</v>
      </c>
    </row>
    <row r="149" spans="1:7" ht="25.5" customHeight="1" x14ac:dyDescent="0.2">
      <c r="A149" s="80"/>
      <c r="B149" s="97" t="s">
        <v>317</v>
      </c>
      <c r="C149" s="84" t="s">
        <v>47</v>
      </c>
      <c r="D149" s="83" t="e">
        <f>#REF!</f>
        <v>#REF!</v>
      </c>
      <c r="E149" s="115" t="e">
        <f>#REF!</f>
        <v>#REF!</v>
      </c>
      <c r="F149" s="115"/>
      <c r="G149" s="111"/>
    </row>
    <row r="150" spans="1:7" ht="19.5" customHeight="1" x14ac:dyDescent="0.2">
      <c r="A150" s="80" t="s">
        <v>432</v>
      </c>
      <c r="B150" s="82" t="s">
        <v>208</v>
      </c>
      <c r="C150" s="82" t="s">
        <v>365</v>
      </c>
      <c r="D150" s="83" t="s">
        <v>450</v>
      </c>
      <c r="E150" s="115" t="s">
        <v>450</v>
      </c>
      <c r="F150" s="115" t="s">
        <v>450</v>
      </c>
      <c r="G150" s="146" t="s">
        <v>450</v>
      </c>
    </row>
    <row r="151" spans="1:7" ht="41.25" customHeight="1" x14ac:dyDescent="0.2">
      <c r="A151" s="86"/>
      <c r="B151" s="97" t="s">
        <v>98</v>
      </c>
      <c r="C151" s="84" t="s">
        <v>402</v>
      </c>
      <c r="D151" s="83" t="e">
        <f>#REF!</f>
        <v>#REF!</v>
      </c>
      <c r="E151" s="115" t="e">
        <f>#REF!</f>
        <v>#REF!</v>
      </c>
      <c r="F151" s="115"/>
      <c r="G151" s="111"/>
    </row>
    <row r="152" spans="1:7" ht="28.5" customHeight="1" x14ac:dyDescent="0.2">
      <c r="A152" s="80" t="s">
        <v>433</v>
      </c>
      <c r="B152" s="82" t="s">
        <v>209</v>
      </c>
      <c r="C152" s="82" t="s">
        <v>366</v>
      </c>
      <c r="D152" s="83" t="s">
        <v>450</v>
      </c>
      <c r="E152" s="115" t="s">
        <v>450</v>
      </c>
      <c r="F152" s="115" t="s">
        <v>450</v>
      </c>
      <c r="G152" s="146" t="s">
        <v>450</v>
      </c>
    </row>
    <row r="153" spans="1:7" ht="46.5" customHeight="1" x14ac:dyDescent="0.2">
      <c r="A153" s="86"/>
      <c r="B153" s="97" t="s">
        <v>99</v>
      </c>
      <c r="C153" s="84" t="s">
        <v>126</v>
      </c>
      <c r="D153" s="83" t="e">
        <f>#REF!</f>
        <v>#REF!</v>
      </c>
      <c r="E153" s="115" t="e">
        <f>#REF!</f>
        <v>#REF!</v>
      </c>
      <c r="F153" s="115"/>
      <c r="G153" s="111"/>
    </row>
    <row r="154" spans="1:7" ht="16.5" customHeight="1" x14ac:dyDescent="0.2">
      <c r="A154" s="10">
        <v>14.3</v>
      </c>
      <c r="B154" s="3" t="s">
        <v>210</v>
      </c>
      <c r="C154" s="3" t="s">
        <v>382</v>
      </c>
      <c r="D154" s="1"/>
      <c r="E154" s="124"/>
      <c r="F154" s="124"/>
      <c r="G154" s="139"/>
    </row>
    <row r="155" spans="1:7" ht="32.25" customHeight="1" x14ac:dyDescent="0.2">
      <c r="A155" s="80" t="s">
        <v>434</v>
      </c>
      <c r="B155" s="82" t="s">
        <v>213</v>
      </c>
      <c r="C155" s="82" t="s">
        <v>212</v>
      </c>
      <c r="D155" s="83" t="s">
        <v>450</v>
      </c>
      <c r="E155" s="115" t="s">
        <v>450</v>
      </c>
      <c r="F155" s="115" t="s">
        <v>450</v>
      </c>
      <c r="G155" s="146" t="s">
        <v>450</v>
      </c>
    </row>
    <row r="156" spans="1:7" ht="41.25" customHeight="1" x14ac:dyDescent="0.2">
      <c r="A156" s="80"/>
      <c r="B156" s="97" t="s">
        <v>317</v>
      </c>
      <c r="C156" s="84" t="s">
        <v>48</v>
      </c>
      <c r="D156" s="83" t="e">
        <f>#REF!</f>
        <v>#REF!</v>
      </c>
      <c r="E156" s="115" t="e">
        <f>#REF!</f>
        <v>#REF!</v>
      </c>
      <c r="F156" s="115"/>
      <c r="G156" s="111"/>
    </row>
    <row r="157" spans="1:7" ht="18.75" customHeight="1" x14ac:dyDescent="0.2">
      <c r="A157" s="10">
        <v>14.4</v>
      </c>
      <c r="B157" s="3" t="s">
        <v>131</v>
      </c>
      <c r="C157" s="3" t="s">
        <v>313</v>
      </c>
      <c r="D157" s="1"/>
      <c r="E157" s="124"/>
      <c r="F157" s="124"/>
      <c r="G157" s="139"/>
    </row>
    <row r="158" spans="1:7" ht="17.25" customHeight="1" x14ac:dyDescent="0.2">
      <c r="A158" s="80" t="s">
        <v>435</v>
      </c>
      <c r="B158" s="82" t="s">
        <v>132</v>
      </c>
      <c r="C158" s="82" t="s">
        <v>133</v>
      </c>
      <c r="D158" s="83" t="s">
        <v>450</v>
      </c>
      <c r="E158" s="115" t="s">
        <v>450</v>
      </c>
      <c r="F158" s="115" t="s">
        <v>450</v>
      </c>
      <c r="G158" s="146" t="s">
        <v>450</v>
      </c>
    </row>
    <row r="159" spans="1:7" ht="42" customHeight="1" x14ac:dyDescent="0.2">
      <c r="A159" s="80"/>
      <c r="B159" s="97" t="s">
        <v>317</v>
      </c>
      <c r="C159" s="84" t="s">
        <v>27</v>
      </c>
      <c r="D159" s="83" t="e">
        <f>#REF!</f>
        <v>#REF!</v>
      </c>
      <c r="E159" s="115" t="e">
        <f>#REF!</f>
        <v>#REF!</v>
      </c>
      <c r="F159" s="115"/>
      <c r="G159" s="111"/>
    </row>
    <row r="160" spans="1:7" ht="30" customHeight="1" x14ac:dyDescent="0.2">
      <c r="A160" s="10">
        <v>14.5</v>
      </c>
      <c r="B160" s="3" t="s">
        <v>193</v>
      </c>
      <c r="C160" s="3" t="s">
        <v>459</v>
      </c>
      <c r="D160" s="1"/>
      <c r="E160" s="124"/>
      <c r="F160" s="124"/>
      <c r="G160" s="139"/>
    </row>
    <row r="161" spans="1:7" ht="29.25" customHeight="1" x14ac:dyDescent="0.2">
      <c r="A161" s="80" t="s">
        <v>436</v>
      </c>
      <c r="B161" s="81" t="s">
        <v>194</v>
      </c>
      <c r="C161" s="82" t="s">
        <v>195</v>
      </c>
      <c r="D161" s="83" t="s">
        <v>450</v>
      </c>
      <c r="E161" s="115" t="s">
        <v>450</v>
      </c>
      <c r="F161" s="115" t="s">
        <v>450</v>
      </c>
      <c r="G161" s="146" t="s">
        <v>450</v>
      </c>
    </row>
    <row r="162" spans="1:7" ht="38.25" customHeight="1" x14ac:dyDescent="0.2">
      <c r="A162" s="86"/>
      <c r="B162" s="97" t="s">
        <v>317</v>
      </c>
      <c r="C162" s="84" t="s">
        <v>28</v>
      </c>
      <c r="D162" s="83" t="e">
        <f>#REF!</f>
        <v>#REF!</v>
      </c>
      <c r="E162" s="115" t="e">
        <f>#REF!</f>
        <v>#REF!</v>
      </c>
      <c r="F162" s="115"/>
      <c r="G162" s="111"/>
    </row>
    <row r="163" spans="1:7" s="95" customFormat="1" ht="12.75" customHeight="1" x14ac:dyDescent="0.2">
      <c r="A163" s="283" t="s">
        <v>291</v>
      </c>
      <c r="B163" s="284"/>
      <c r="C163" s="284"/>
      <c r="D163" s="284"/>
      <c r="E163" s="284"/>
      <c r="F163" s="284"/>
      <c r="G163" s="145"/>
    </row>
    <row r="164" spans="1:7" x14ac:dyDescent="0.2">
      <c r="A164" s="4">
        <v>15</v>
      </c>
      <c r="B164" s="5" t="s">
        <v>385</v>
      </c>
      <c r="C164" s="5" t="s">
        <v>326</v>
      </c>
      <c r="D164" s="9"/>
      <c r="E164" s="125"/>
      <c r="F164" s="125"/>
      <c r="G164" s="147"/>
    </row>
    <row r="165" spans="1:7" ht="15" customHeight="1" x14ac:dyDescent="0.2">
      <c r="A165" s="2">
        <v>15.1</v>
      </c>
      <c r="B165" s="3" t="s">
        <v>387</v>
      </c>
      <c r="C165" s="3" t="s">
        <v>388</v>
      </c>
      <c r="D165" s="1"/>
      <c r="E165" s="124"/>
      <c r="F165" s="124"/>
      <c r="G165" s="139"/>
    </row>
    <row r="166" spans="1:7" ht="27" customHeight="1" x14ac:dyDescent="0.2">
      <c r="A166" s="80" t="s">
        <v>437</v>
      </c>
      <c r="B166" s="82" t="s">
        <v>134</v>
      </c>
      <c r="C166" s="82" t="s">
        <v>413</v>
      </c>
      <c r="D166" s="83" t="s">
        <v>450</v>
      </c>
      <c r="E166" s="115" t="s">
        <v>450</v>
      </c>
      <c r="F166" s="115" t="s">
        <v>450</v>
      </c>
      <c r="G166" s="146" t="s">
        <v>450</v>
      </c>
    </row>
    <row r="167" spans="1:7" ht="63.75" x14ac:dyDescent="0.2">
      <c r="A167" s="86"/>
      <c r="B167" s="97" t="s">
        <v>317</v>
      </c>
      <c r="C167" s="84" t="s">
        <v>29</v>
      </c>
      <c r="D167" s="83" t="e">
        <f>#REF!</f>
        <v>#REF!</v>
      </c>
      <c r="E167" s="115" t="e">
        <f>#REF!</f>
        <v>#REF!</v>
      </c>
      <c r="F167" s="115"/>
      <c r="G167" s="111"/>
    </row>
    <row r="168" spans="1:7" ht="15.75" customHeight="1" x14ac:dyDescent="0.2">
      <c r="A168" s="2">
        <v>15.2</v>
      </c>
      <c r="B168" s="3" t="s">
        <v>386</v>
      </c>
      <c r="C168" s="3" t="s">
        <v>169</v>
      </c>
      <c r="D168" s="1"/>
      <c r="E168" s="124"/>
      <c r="F168" s="124"/>
      <c r="G168" s="139"/>
    </row>
    <row r="169" spans="1:7" ht="27.75" customHeight="1" x14ac:dyDescent="0.2">
      <c r="A169" s="80" t="s">
        <v>438</v>
      </c>
      <c r="B169" s="82" t="s">
        <v>389</v>
      </c>
      <c r="C169" s="82" t="s">
        <v>214</v>
      </c>
      <c r="D169" s="83" t="s">
        <v>450</v>
      </c>
      <c r="E169" s="115" t="s">
        <v>450</v>
      </c>
      <c r="F169" s="115" t="s">
        <v>450</v>
      </c>
      <c r="G169" s="146" t="s">
        <v>450</v>
      </c>
    </row>
    <row r="170" spans="1:7" ht="40.5" customHeight="1" x14ac:dyDescent="0.2">
      <c r="A170" s="86"/>
      <c r="B170" s="97" t="s">
        <v>100</v>
      </c>
      <c r="C170" s="84" t="s">
        <v>49</v>
      </c>
      <c r="D170" s="83" t="e">
        <f>#REF!</f>
        <v>#REF!</v>
      </c>
      <c r="E170" s="115" t="e">
        <f>#REF!</f>
        <v>#REF!</v>
      </c>
      <c r="F170" s="115"/>
      <c r="G170" s="111"/>
    </row>
    <row r="171" spans="1:7" ht="15.75" customHeight="1" x14ac:dyDescent="0.2">
      <c r="A171" s="2">
        <v>15.3</v>
      </c>
      <c r="B171" s="3" t="s">
        <v>390</v>
      </c>
      <c r="C171" s="3" t="s">
        <v>391</v>
      </c>
      <c r="D171" s="1"/>
      <c r="E171" s="124"/>
      <c r="F171" s="124"/>
      <c r="G171" s="139"/>
    </row>
    <row r="172" spans="1:7" ht="19.5" customHeight="1" x14ac:dyDescent="0.2">
      <c r="A172" s="80" t="s">
        <v>439</v>
      </c>
      <c r="B172" s="82" t="s">
        <v>392</v>
      </c>
      <c r="C172" s="82" t="s">
        <v>215</v>
      </c>
      <c r="D172" s="83" t="s">
        <v>450</v>
      </c>
      <c r="E172" s="115" t="s">
        <v>450</v>
      </c>
      <c r="F172" s="115" t="s">
        <v>450</v>
      </c>
      <c r="G172" s="146" t="s">
        <v>450</v>
      </c>
    </row>
    <row r="173" spans="1:7" ht="39" customHeight="1" x14ac:dyDescent="0.2">
      <c r="A173" s="86"/>
      <c r="B173" s="97" t="s">
        <v>101</v>
      </c>
      <c r="C173" s="84" t="s">
        <v>50</v>
      </c>
      <c r="D173" s="83" t="e">
        <f>#REF!</f>
        <v>#REF!</v>
      </c>
      <c r="E173" s="115" t="e">
        <f>#REF!</f>
        <v>#REF!</v>
      </c>
      <c r="F173" s="115"/>
      <c r="G173" s="111"/>
    </row>
    <row r="174" spans="1:7" ht="14.25" customHeight="1" x14ac:dyDescent="0.2">
      <c r="A174" s="2">
        <v>15.4</v>
      </c>
      <c r="B174" s="3" t="s">
        <v>393</v>
      </c>
      <c r="C174" s="3" t="s">
        <v>279</v>
      </c>
      <c r="D174" s="1"/>
      <c r="E174" s="124"/>
      <c r="F174" s="124"/>
      <c r="G174" s="139"/>
    </row>
    <row r="175" spans="1:7" ht="28.5" customHeight="1" x14ac:dyDescent="0.2">
      <c r="A175" s="80" t="s">
        <v>440</v>
      </c>
      <c r="B175" s="82" t="s">
        <v>223</v>
      </c>
      <c r="C175" s="82" t="s">
        <v>394</v>
      </c>
      <c r="D175" s="83" t="s">
        <v>450</v>
      </c>
      <c r="E175" s="115" t="s">
        <v>450</v>
      </c>
      <c r="F175" s="115" t="s">
        <v>450</v>
      </c>
      <c r="G175" s="146" t="s">
        <v>450</v>
      </c>
    </row>
    <row r="176" spans="1:7" ht="27.75" customHeight="1" x14ac:dyDescent="0.2">
      <c r="A176" s="86"/>
      <c r="B176" s="97" t="s">
        <v>102</v>
      </c>
      <c r="C176" s="84" t="s">
        <v>124</v>
      </c>
      <c r="D176" s="83" t="e">
        <f>#REF!</f>
        <v>#REF!</v>
      </c>
      <c r="E176" s="115" t="e">
        <f>#REF!</f>
        <v>#REF!</v>
      </c>
      <c r="F176" s="115"/>
      <c r="G176" s="111"/>
    </row>
    <row r="177" spans="1:7" ht="28.5" customHeight="1" x14ac:dyDescent="0.2">
      <c r="A177" s="80" t="s">
        <v>441</v>
      </c>
      <c r="B177" s="82" t="s">
        <v>216</v>
      </c>
      <c r="C177" s="82" t="s">
        <v>270</v>
      </c>
      <c r="D177" s="83" t="s">
        <v>450</v>
      </c>
      <c r="E177" s="115" t="s">
        <v>450</v>
      </c>
      <c r="F177" s="115" t="s">
        <v>450</v>
      </c>
      <c r="G177" s="146" t="s">
        <v>450</v>
      </c>
    </row>
    <row r="178" spans="1:7" ht="57.75" customHeight="1" x14ac:dyDescent="0.2">
      <c r="A178" s="86"/>
      <c r="B178" s="97" t="s">
        <v>103</v>
      </c>
      <c r="C178" s="84" t="s">
        <v>472</v>
      </c>
      <c r="D178" s="83" t="e">
        <f>#REF!</f>
        <v>#REF!</v>
      </c>
      <c r="E178" s="115" t="e">
        <f>#REF!</f>
        <v>#REF!</v>
      </c>
      <c r="F178" s="115"/>
      <c r="G178" s="111"/>
    </row>
    <row r="179" spans="1:7" ht="30" customHeight="1" x14ac:dyDescent="0.2">
      <c r="A179" s="86"/>
      <c r="B179" s="97" t="s">
        <v>317</v>
      </c>
      <c r="C179" s="84" t="s">
        <v>360</v>
      </c>
      <c r="D179" s="83" t="e">
        <f>#REF!</f>
        <v>#REF!</v>
      </c>
      <c r="E179" s="115" t="e">
        <f>#REF!</f>
        <v>#REF!</v>
      </c>
      <c r="F179" s="115"/>
      <c r="G179" s="111"/>
    </row>
    <row r="180" spans="1:7" ht="15" customHeight="1" x14ac:dyDescent="0.2">
      <c r="A180" s="2">
        <v>15.5</v>
      </c>
      <c r="B180" s="3" t="s">
        <v>217</v>
      </c>
      <c r="C180" s="3" t="s">
        <v>218</v>
      </c>
      <c r="D180" s="1"/>
      <c r="E180" s="124"/>
      <c r="F180" s="124"/>
      <c r="G180" s="139"/>
    </row>
    <row r="181" spans="1:7" ht="42.75" customHeight="1" x14ac:dyDescent="0.2">
      <c r="A181" s="80" t="s">
        <v>442</v>
      </c>
      <c r="B181" s="82" t="s">
        <v>395</v>
      </c>
      <c r="C181" s="82" t="s">
        <v>396</v>
      </c>
      <c r="D181" s="83" t="s">
        <v>450</v>
      </c>
      <c r="E181" s="115" t="s">
        <v>450</v>
      </c>
      <c r="F181" s="115" t="s">
        <v>450</v>
      </c>
      <c r="G181" s="146" t="s">
        <v>450</v>
      </c>
    </row>
    <row r="182" spans="1:7" ht="38.25" customHeight="1" x14ac:dyDescent="0.2">
      <c r="A182" s="86"/>
      <c r="B182" s="97" t="s">
        <v>104</v>
      </c>
      <c r="C182" s="84" t="s">
        <v>30</v>
      </c>
      <c r="D182" s="83" t="e">
        <f>#REF!</f>
        <v>#REF!</v>
      </c>
      <c r="E182" s="115" t="e">
        <f>#REF!</f>
        <v>#REF!</v>
      </c>
      <c r="F182" s="115"/>
      <c r="G182" s="111"/>
    </row>
    <row r="183" spans="1:7" ht="17.25" customHeight="1" x14ac:dyDescent="0.2">
      <c r="A183" s="2">
        <v>15.6</v>
      </c>
      <c r="B183" s="3" t="s">
        <v>397</v>
      </c>
      <c r="C183" s="3" t="s">
        <v>224</v>
      </c>
      <c r="D183" s="1"/>
      <c r="E183" s="124"/>
      <c r="F183" s="124"/>
      <c r="G183" s="139"/>
    </row>
    <row r="184" spans="1:7" ht="27" customHeight="1" x14ac:dyDescent="0.2">
      <c r="A184" s="80" t="s">
        <v>443</v>
      </c>
      <c r="B184" s="82" t="s">
        <v>219</v>
      </c>
      <c r="C184" s="82" t="s">
        <v>400</v>
      </c>
      <c r="D184" s="83" t="s">
        <v>450</v>
      </c>
      <c r="E184" s="115" t="s">
        <v>450</v>
      </c>
      <c r="F184" s="115" t="s">
        <v>450</v>
      </c>
      <c r="G184" s="146" t="s">
        <v>450</v>
      </c>
    </row>
    <row r="185" spans="1:7" ht="54" customHeight="1" x14ac:dyDescent="0.2">
      <c r="A185" s="86"/>
      <c r="B185" s="97" t="s">
        <v>105</v>
      </c>
      <c r="C185" s="84" t="s">
        <v>31</v>
      </c>
      <c r="D185" s="83" t="e">
        <f>#REF!</f>
        <v>#REF!</v>
      </c>
      <c r="E185" s="115" t="e">
        <f>#REF!</f>
        <v>#REF!</v>
      </c>
      <c r="F185" s="115"/>
      <c r="G185" s="111"/>
    </row>
    <row r="186" spans="1:7" ht="30" customHeight="1" x14ac:dyDescent="0.2">
      <c r="A186" s="86"/>
      <c r="B186" s="97" t="s">
        <v>106</v>
      </c>
      <c r="C186" s="84" t="s">
        <v>32</v>
      </c>
      <c r="D186" s="83" t="e">
        <f>#REF!</f>
        <v>#REF!</v>
      </c>
      <c r="E186" s="115" t="e">
        <f>#REF!</f>
        <v>#REF!</v>
      </c>
      <c r="F186" s="115"/>
      <c r="G186" s="111"/>
    </row>
    <row r="187" spans="1:7" ht="27" customHeight="1" x14ac:dyDescent="0.2">
      <c r="A187" s="80" t="s">
        <v>444</v>
      </c>
      <c r="B187" s="82" t="s">
        <v>322</v>
      </c>
      <c r="C187" s="82" t="s">
        <v>323</v>
      </c>
      <c r="D187" s="83" t="s">
        <v>450</v>
      </c>
      <c r="E187" s="115" t="s">
        <v>450</v>
      </c>
      <c r="F187" s="115" t="s">
        <v>450</v>
      </c>
      <c r="G187" s="146" t="s">
        <v>450</v>
      </c>
    </row>
    <row r="188" spans="1:7" ht="53.25" customHeight="1" x14ac:dyDescent="0.2">
      <c r="A188" s="86"/>
      <c r="B188" s="97" t="s">
        <v>107</v>
      </c>
      <c r="C188" s="85" t="s">
        <v>33</v>
      </c>
      <c r="D188" s="83" t="e">
        <f>#REF!</f>
        <v>#REF!</v>
      </c>
      <c r="E188" s="115" t="e">
        <f>#REF!</f>
        <v>#REF!</v>
      </c>
      <c r="F188" s="115"/>
      <c r="G188" s="111"/>
    </row>
    <row r="189" spans="1:7" ht="43.5" customHeight="1" x14ac:dyDescent="0.2">
      <c r="A189" s="80" t="s">
        <v>123</v>
      </c>
      <c r="B189" s="82" t="s">
        <v>399</v>
      </c>
      <c r="C189" s="82" t="s">
        <v>398</v>
      </c>
      <c r="D189" s="83" t="s">
        <v>450</v>
      </c>
      <c r="E189" s="115" t="s">
        <v>450</v>
      </c>
      <c r="F189" s="115" t="s">
        <v>450</v>
      </c>
      <c r="G189" s="146" t="s">
        <v>450</v>
      </c>
    </row>
    <row r="190" spans="1:7" ht="42.75" customHeight="1" x14ac:dyDescent="0.2">
      <c r="A190" s="80"/>
      <c r="B190" s="97" t="s">
        <v>108</v>
      </c>
      <c r="C190" s="84" t="s">
        <v>34</v>
      </c>
      <c r="D190" s="83" t="e">
        <f>#REF!</f>
        <v>#REF!</v>
      </c>
      <c r="E190" s="115" t="e">
        <f>#REF!</f>
        <v>#REF!</v>
      </c>
      <c r="F190" s="115"/>
      <c r="G190" s="111"/>
    </row>
    <row r="191" spans="1:7" ht="31.5" customHeight="1" x14ac:dyDescent="0.2">
      <c r="A191" s="80"/>
      <c r="B191" s="97" t="s">
        <v>317</v>
      </c>
      <c r="C191" s="84" t="s">
        <v>36</v>
      </c>
      <c r="D191" s="83" t="e">
        <f>#REF!</f>
        <v>#REF!</v>
      </c>
      <c r="E191" s="115" t="e">
        <f>#REF!</f>
        <v>#REF!</v>
      </c>
      <c r="F191" s="115"/>
      <c r="G191" s="111"/>
    </row>
    <row r="192" spans="1:7" ht="18" customHeight="1" x14ac:dyDescent="0.2">
      <c r="A192" s="2">
        <v>15.7</v>
      </c>
      <c r="B192" s="3" t="s">
        <v>220</v>
      </c>
      <c r="C192" s="3" t="s">
        <v>221</v>
      </c>
      <c r="D192" s="1"/>
      <c r="E192" s="124"/>
      <c r="F192" s="124"/>
      <c r="G192" s="139"/>
    </row>
    <row r="193" spans="1:7" ht="27" customHeight="1" x14ac:dyDescent="0.2">
      <c r="A193" s="80" t="s">
        <v>445</v>
      </c>
      <c r="B193" s="82" t="s">
        <v>222</v>
      </c>
      <c r="C193" s="82" t="s">
        <v>296</v>
      </c>
      <c r="D193" s="83" t="s">
        <v>450</v>
      </c>
      <c r="E193" s="115" t="s">
        <v>450</v>
      </c>
      <c r="F193" s="115" t="s">
        <v>450</v>
      </c>
      <c r="G193" s="146" t="s">
        <v>450</v>
      </c>
    </row>
    <row r="194" spans="1:7" ht="30" customHeight="1" x14ac:dyDescent="0.2">
      <c r="A194" s="80"/>
      <c r="B194" s="97" t="s">
        <v>317</v>
      </c>
      <c r="C194" s="84" t="s">
        <v>125</v>
      </c>
      <c r="D194" s="83" t="e">
        <f>#REF!</f>
        <v>#REF!</v>
      </c>
      <c r="E194" s="115" t="e">
        <f>#REF!</f>
        <v>#REF!</v>
      </c>
      <c r="F194" s="115"/>
      <c r="G194" s="111"/>
    </row>
    <row r="195" spans="1:7" ht="54.75" customHeight="1" x14ac:dyDescent="0.2">
      <c r="A195" s="80"/>
      <c r="B195" s="97" t="s">
        <v>317</v>
      </c>
      <c r="C195" s="84" t="s">
        <v>252</v>
      </c>
      <c r="D195" s="83" t="e">
        <f>#REF!</f>
        <v>#REF!</v>
      </c>
      <c r="E195" s="115" t="e">
        <f>#REF!</f>
        <v>#REF!</v>
      </c>
      <c r="F195" s="115"/>
      <c r="G195" s="111"/>
    </row>
    <row r="196" spans="1:7" ht="27" customHeight="1" x14ac:dyDescent="0.2">
      <c r="A196" s="2">
        <v>15.8</v>
      </c>
      <c r="B196" s="3" t="s">
        <v>401</v>
      </c>
      <c r="C196" s="3" t="s">
        <v>403</v>
      </c>
      <c r="D196" s="1"/>
      <c r="E196" s="124"/>
      <c r="F196" s="124"/>
      <c r="G196" s="139"/>
    </row>
    <row r="197" spans="1:7" ht="15.75" customHeight="1" x14ac:dyDescent="0.2">
      <c r="A197" s="80" t="s">
        <v>446</v>
      </c>
      <c r="B197" s="82" t="s">
        <v>404</v>
      </c>
      <c r="C197" s="82" t="s">
        <v>405</v>
      </c>
      <c r="D197" s="83" t="s">
        <v>450</v>
      </c>
      <c r="E197" s="115" t="s">
        <v>450</v>
      </c>
      <c r="F197" s="115" t="s">
        <v>450</v>
      </c>
      <c r="G197" s="146" t="s">
        <v>450</v>
      </c>
    </row>
    <row r="198" spans="1:7" ht="42" customHeight="1" x14ac:dyDescent="0.2">
      <c r="A198" s="86"/>
      <c r="B198" s="97" t="s">
        <v>317</v>
      </c>
      <c r="C198" s="84" t="s">
        <v>4</v>
      </c>
      <c r="D198" s="83" t="e">
        <f>#REF!</f>
        <v>#REF!</v>
      </c>
      <c r="E198" s="115" t="e">
        <f>#REF!</f>
        <v>#REF!</v>
      </c>
      <c r="F198" s="115"/>
      <c r="G198" s="111"/>
    </row>
    <row r="199" spans="1:7" s="95" customFormat="1" ht="12.75" customHeight="1" x14ac:dyDescent="0.2">
      <c r="A199" s="283" t="s">
        <v>342</v>
      </c>
      <c r="B199" s="287"/>
      <c r="C199" s="287"/>
      <c r="D199" s="287"/>
      <c r="E199" s="287"/>
      <c r="F199" s="287"/>
      <c r="G199" s="145"/>
    </row>
    <row r="200" spans="1:7" ht="26.25" customHeight="1" x14ac:dyDescent="0.2">
      <c r="A200" s="4">
        <v>16</v>
      </c>
      <c r="B200" s="5" t="s">
        <v>127</v>
      </c>
      <c r="C200" s="5" t="s">
        <v>271</v>
      </c>
      <c r="D200" s="9"/>
      <c r="E200" s="125"/>
      <c r="F200" s="125"/>
      <c r="G200" s="147"/>
    </row>
    <row r="201" spans="1:7" ht="17.25" customHeight="1" x14ac:dyDescent="0.2">
      <c r="A201" s="2">
        <v>16.100000000000001</v>
      </c>
      <c r="B201" s="3" t="s">
        <v>128</v>
      </c>
      <c r="C201" s="3" t="s">
        <v>406</v>
      </c>
      <c r="D201" s="1"/>
      <c r="E201" s="124"/>
      <c r="F201" s="124"/>
      <c r="G201" s="139"/>
    </row>
    <row r="202" spans="1:7" ht="32.25" customHeight="1" x14ac:dyDescent="0.2">
      <c r="A202" s="80" t="s">
        <v>447</v>
      </c>
      <c r="B202" s="82" t="s">
        <v>129</v>
      </c>
      <c r="C202" s="82" t="s">
        <v>407</v>
      </c>
      <c r="D202" s="83" t="s">
        <v>450</v>
      </c>
      <c r="E202" s="115" t="s">
        <v>450</v>
      </c>
      <c r="F202" s="115" t="s">
        <v>450</v>
      </c>
      <c r="G202" s="146" t="s">
        <v>450</v>
      </c>
    </row>
    <row r="203" spans="1:7" ht="39.75" customHeight="1" x14ac:dyDescent="0.2">
      <c r="A203" s="86"/>
      <c r="B203" s="97" t="s">
        <v>109</v>
      </c>
      <c r="C203" s="84" t="s">
        <v>37</v>
      </c>
      <c r="D203" s="83" t="e">
        <f>#REF!</f>
        <v>#REF!</v>
      </c>
      <c r="E203" s="115" t="e">
        <f>#REF!</f>
        <v>#REF!</v>
      </c>
      <c r="F203" s="115"/>
      <c r="G203" s="111"/>
    </row>
    <row r="204" spans="1:7" ht="28.5" customHeight="1" x14ac:dyDescent="0.2">
      <c r="A204" s="80" t="s">
        <v>448</v>
      </c>
      <c r="B204" s="82" t="s">
        <v>408</v>
      </c>
      <c r="C204" s="82" t="s">
        <v>3</v>
      </c>
      <c r="D204" s="83" t="s">
        <v>450</v>
      </c>
      <c r="E204" s="115" t="s">
        <v>450</v>
      </c>
      <c r="F204" s="115" t="s">
        <v>450</v>
      </c>
      <c r="G204" s="146" t="s">
        <v>450</v>
      </c>
    </row>
    <row r="205" spans="1:7" ht="41.25" customHeight="1" x14ac:dyDescent="0.2">
      <c r="A205" s="86"/>
      <c r="B205" s="97" t="s">
        <v>110</v>
      </c>
      <c r="C205" s="84" t="s">
        <v>51</v>
      </c>
      <c r="D205" s="83" t="e">
        <f>#REF!</f>
        <v>#REF!</v>
      </c>
      <c r="E205" s="115" t="e">
        <f>#REF!</f>
        <v>#REF!</v>
      </c>
      <c r="F205" s="115"/>
      <c r="G205" s="111"/>
    </row>
    <row r="206" spans="1:7" ht="17.25" customHeight="1" x14ac:dyDescent="0.2">
      <c r="A206" s="2">
        <v>16.2</v>
      </c>
      <c r="B206" s="3" t="s">
        <v>130</v>
      </c>
      <c r="C206" s="3" t="s">
        <v>409</v>
      </c>
      <c r="D206" s="1"/>
      <c r="E206" s="124"/>
      <c r="F206" s="124"/>
      <c r="G206" s="139"/>
    </row>
    <row r="207" spans="1:7" ht="31.5" customHeight="1" x14ac:dyDescent="0.2">
      <c r="A207" s="80" t="s">
        <v>449</v>
      </c>
      <c r="B207" s="82" t="s">
        <v>411</v>
      </c>
      <c r="C207" s="82" t="s">
        <v>412</v>
      </c>
      <c r="D207" s="83" t="s">
        <v>450</v>
      </c>
      <c r="E207" s="115" t="s">
        <v>450</v>
      </c>
      <c r="F207" s="115" t="s">
        <v>450</v>
      </c>
      <c r="G207" s="146" t="s">
        <v>450</v>
      </c>
    </row>
    <row r="208" spans="1:7" ht="28.5" customHeight="1" x14ac:dyDescent="0.2">
      <c r="A208" s="86"/>
      <c r="B208" s="84" t="s">
        <v>111</v>
      </c>
      <c r="C208" s="84" t="s">
        <v>52</v>
      </c>
      <c r="D208" s="83" t="e">
        <f>#REF!</f>
        <v>#REF!</v>
      </c>
      <c r="E208" s="115" t="e">
        <f>#REF!</f>
        <v>#REF!</v>
      </c>
      <c r="F208" s="115"/>
      <c r="G208" s="111"/>
    </row>
    <row r="209" spans="1:7" ht="42" customHeight="1" x14ac:dyDescent="0.2">
      <c r="A209" s="86"/>
      <c r="B209" s="84" t="s">
        <v>112</v>
      </c>
      <c r="C209" s="84" t="s">
        <v>38</v>
      </c>
      <c r="D209" s="83" t="e">
        <f>#REF!</f>
        <v>#REF!</v>
      </c>
      <c r="E209" s="115" t="e">
        <f>#REF!</f>
        <v>#REF!</v>
      </c>
      <c r="F209" s="115"/>
      <c r="G209" s="111"/>
    </row>
    <row r="210" spans="1:7" s="95" customFormat="1" ht="12.75" customHeight="1" x14ac:dyDescent="0.2">
      <c r="A210" s="283" t="s">
        <v>343</v>
      </c>
      <c r="B210" s="284"/>
      <c r="C210" s="284"/>
      <c r="D210" s="284"/>
      <c r="E210" s="284"/>
      <c r="F210" s="284"/>
      <c r="G210" s="145"/>
    </row>
    <row r="211" spans="1:7" s="95" customFormat="1" ht="13.5" customHeight="1" thickBot="1" x14ac:dyDescent="0.25">
      <c r="A211" s="289" t="s">
        <v>292</v>
      </c>
      <c r="B211" s="290"/>
      <c r="C211" s="290"/>
      <c r="D211" s="290"/>
      <c r="E211" s="290"/>
      <c r="F211" s="290"/>
      <c r="G211" s="144"/>
    </row>
    <row r="212" spans="1:7" x14ac:dyDescent="0.2">
      <c r="A212" s="11"/>
      <c r="B212" s="11"/>
      <c r="C212" s="11"/>
      <c r="D212" s="12"/>
      <c r="E212" s="12"/>
      <c r="F212" s="13"/>
      <c r="G212" s="94"/>
    </row>
    <row r="213" spans="1:7" x14ac:dyDescent="0.2">
      <c r="A213" s="11"/>
      <c r="B213" s="11"/>
      <c r="C213" s="11"/>
      <c r="D213" s="12"/>
      <c r="E213" s="12"/>
      <c r="F213" s="13"/>
      <c r="G213" s="94"/>
    </row>
    <row r="214" spans="1:7" x14ac:dyDescent="0.2">
      <c r="A214" s="11"/>
      <c r="B214" s="15"/>
      <c r="C214" s="16"/>
      <c r="D214" s="12"/>
      <c r="E214" s="12"/>
      <c r="F214" s="13"/>
      <c r="G214" s="118"/>
    </row>
    <row r="215" spans="1:7" x14ac:dyDescent="0.2">
      <c r="A215" s="11"/>
      <c r="B215" s="15"/>
      <c r="C215" s="16"/>
      <c r="D215" s="12"/>
      <c r="E215" s="12"/>
      <c r="F215" s="13"/>
      <c r="G215" s="119"/>
    </row>
    <row r="216" spans="1:7" x14ac:dyDescent="0.2">
      <c r="A216" s="11"/>
      <c r="B216" s="11"/>
      <c r="C216" s="11"/>
      <c r="D216" s="12"/>
      <c r="E216" s="12"/>
      <c r="F216" s="13"/>
      <c r="G216" s="118"/>
    </row>
    <row r="217" spans="1:7" x14ac:dyDescent="0.2">
      <c r="A217" s="11"/>
      <c r="B217" s="15"/>
      <c r="C217" s="16"/>
      <c r="D217" s="12"/>
      <c r="E217" s="12"/>
      <c r="F217" s="13"/>
      <c r="G217" s="119"/>
    </row>
    <row r="218" spans="1:7" x14ac:dyDescent="0.2">
      <c r="A218" s="11"/>
      <c r="B218" s="15"/>
      <c r="C218" s="16"/>
      <c r="D218" s="12"/>
      <c r="E218" s="12"/>
      <c r="F218" s="13"/>
      <c r="G218" s="94"/>
    </row>
    <row r="219" spans="1:7" x14ac:dyDescent="0.2">
      <c r="A219" s="11"/>
      <c r="B219" s="11"/>
      <c r="C219" s="11"/>
      <c r="D219" s="12"/>
      <c r="E219" s="12"/>
      <c r="F219" s="13"/>
      <c r="G219" s="118"/>
    </row>
    <row r="220" spans="1:7" x14ac:dyDescent="0.2">
      <c r="A220" s="11"/>
      <c r="B220" s="15"/>
      <c r="C220" s="16"/>
      <c r="D220" s="12"/>
      <c r="E220" s="12"/>
      <c r="F220" s="13"/>
      <c r="G220" s="119"/>
    </row>
    <row r="221" spans="1:7" x14ac:dyDescent="0.2">
      <c r="A221" s="11"/>
      <c r="B221" s="15"/>
      <c r="C221" s="16"/>
      <c r="D221" s="12"/>
      <c r="E221" s="12"/>
      <c r="F221" s="13"/>
      <c r="G221" s="119"/>
    </row>
    <row r="222" spans="1:7" x14ac:dyDescent="0.2">
      <c r="A222" s="11"/>
      <c r="B222" s="11"/>
      <c r="C222" s="11"/>
      <c r="D222" s="12"/>
      <c r="E222" s="12"/>
      <c r="F222" s="13"/>
      <c r="G222" s="119"/>
    </row>
    <row r="223" spans="1:7" x14ac:dyDescent="0.2">
      <c r="A223" s="11"/>
      <c r="B223" s="11"/>
      <c r="C223" s="11"/>
      <c r="D223" s="12"/>
      <c r="E223" s="12"/>
      <c r="F223" s="13"/>
      <c r="G223" s="120"/>
    </row>
    <row r="224" spans="1:7" x14ac:dyDescent="0.2">
      <c r="A224" s="11"/>
      <c r="B224" s="15"/>
      <c r="C224" s="16"/>
      <c r="D224" s="12"/>
      <c r="E224" s="12"/>
      <c r="F224" s="13"/>
    </row>
    <row r="225" spans="1:7" x14ac:dyDescent="0.2">
      <c r="A225" s="11"/>
      <c r="B225" s="15"/>
      <c r="C225" s="16"/>
      <c r="D225" s="12"/>
      <c r="E225" s="12"/>
      <c r="F225" s="13"/>
    </row>
    <row r="226" spans="1:7" x14ac:dyDescent="0.2">
      <c r="A226" s="11"/>
      <c r="B226" s="11"/>
      <c r="C226" s="11"/>
      <c r="D226" s="12"/>
      <c r="E226" s="12"/>
      <c r="F226" s="13"/>
    </row>
    <row r="227" spans="1:7" x14ac:dyDescent="0.2">
      <c r="A227" s="11"/>
      <c r="B227" s="11"/>
      <c r="C227" s="11"/>
      <c r="D227" s="12"/>
      <c r="E227" s="12"/>
      <c r="F227" s="13"/>
    </row>
    <row r="228" spans="1:7" x14ac:dyDescent="0.2">
      <c r="A228" s="11"/>
      <c r="B228" s="15"/>
      <c r="C228" s="16"/>
      <c r="D228" s="12"/>
      <c r="E228" s="12"/>
      <c r="F228" s="13"/>
    </row>
    <row r="229" spans="1:7" x14ac:dyDescent="0.2">
      <c r="A229" s="11"/>
      <c r="B229" s="11"/>
      <c r="C229" s="11"/>
      <c r="D229" s="12"/>
      <c r="E229" s="12"/>
      <c r="F229" s="13"/>
      <c r="G229" s="117"/>
    </row>
    <row r="230" spans="1:7" x14ac:dyDescent="0.2">
      <c r="A230" s="11"/>
      <c r="B230" s="11"/>
      <c r="C230" s="11"/>
      <c r="D230" s="12"/>
      <c r="E230" s="12"/>
      <c r="F230" s="13"/>
    </row>
    <row r="231" spans="1:7" x14ac:dyDescent="0.2">
      <c r="A231" s="17"/>
      <c r="B231" s="15"/>
      <c r="C231" s="17"/>
      <c r="D231" s="12"/>
      <c r="E231" s="12"/>
      <c r="F231" s="13"/>
    </row>
    <row r="232" spans="1:7" x14ac:dyDescent="0.2">
      <c r="A232" s="11"/>
      <c r="B232" s="15"/>
      <c r="C232" s="16"/>
      <c r="D232" s="12"/>
      <c r="E232" s="12"/>
      <c r="F232" s="13"/>
    </row>
    <row r="233" spans="1:7" x14ac:dyDescent="0.2">
      <c r="A233" s="11"/>
      <c r="B233" s="11"/>
      <c r="C233" s="11"/>
      <c r="D233" s="12"/>
      <c r="E233" s="12"/>
      <c r="F233" s="13"/>
    </row>
    <row r="234" spans="1:7" x14ac:dyDescent="0.2">
      <c r="A234" s="11"/>
      <c r="B234" s="11"/>
      <c r="C234" s="11"/>
      <c r="D234" s="12"/>
      <c r="E234" s="12"/>
      <c r="F234" s="13"/>
    </row>
    <row r="235" spans="1:7" x14ac:dyDescent="0.2">
      <c r="A235" s="11"/>
      <c r="B235" s="11"/>
      <c r="C235" s="11"/>
      <c r="D235" s="12"/>
      <c r="E235" s="12"/>
      <c r="F235" s="13"/>
    </row>
    <row r="236" spans="1:7" x14ac:dyDescent="0.2">
      <c r="A236" s="11"/>
      <c r="B236" s="11"/>
      <c r="C236" s="11"/>
      <c r="D236" s="12"/>
      <c r="E236" s="12"/>
      <c r="F236" s="13"/>
    </row>
    <row r="237" spans="1:7" x14ac:dyDescent="0.2">
      <c r="A237" s="11"/>
      <c r="B237" s="15"/>
      <c r="C237" s="16"/>
      <c r="D237" s="12"/>
      <c r="E237" s="12"/>
      <c r="F237" s="13"/>
    </row>
    <row r="238" spans="1:7" x14ac:dyDescent="0.2">
      <c r="A238" s="11"/>
      <c r="B238" s="11"/>
      <c r="C238" s="11"/>
      <c r="D238" s="12"/>
      <c r="E238" s="12"/>
      <c r="F238" s="13"/>
    </row>
    <row r="239" spans="1:7" x14ac:dyDescent="0.2">
      <c r="A239" s="11"/>
      <c r="B239" s="15"/>
      <c r="C239" s="16"/>
      <c r="D239" s="12"/>
      <c r="E239" s="12"/>
      <c r="F239" s="13"/>
    </row>
    <row r="240" spans="1:7" x14ac:dyDescent="0.2">
      <c r="A240" s="11"/>
      <c r="B240" s="15"/>
      <c r="C240" s="16"/>
      <c r="D240" s="12"/>
      <c r="E240" s="12"/>
      <c r="F240" s="13"/>
    </row>
    <row r="241" spans="1:7" x14ac:dyDescent="0.2">
      <c r="A241" s="11"/>
      <c r="B241" s="11"/>
      <c r="C241" s="11"/>
      <c r="D241" s="12"/>
      <c r="E241" s="12"/>
      <c r="F241" s="13"/>
    </row>
    <row r="242" spans="1:7" x14ac:dyDescent="0.2">
      <c r="A242" s="11"/>
      <c r="B242" s="15"/>
      <c r="C242" s="16"/>
      <c r="D242" s="12"/>
      <c r="E242" s="12"/>
      <c r="F242" s="13"/>
    </row>
    <row r="243" spans="1:7" x14ac:dyDescent="0.2">
      <c r="A243" s="11"/>
      <c r="B243" s="11"/>
      <c r="C243" s="11"/>
      <c r="D243" s="12"/>
      <c r="E243" s="12"/>
      <c r="F243" s="13"/>
      <c r="G243"/>
    </row>
    <row r="244" spans="1:7" x14ac:dyDescent="0.2">
      <c r="A244" s="17"/>
      <c r="B244" s="15"/>
      <c r="C244" s="17"/>
      <c r="D244" s="12"/>
      <c r="E244" s="12"/>
      <c r="F244" s="13"/>
      <c r="G244"/>
    </row>
    <row r="245" spans="1:7" x14ac:dyDescent="0.2">
      <c r="A245" s="11"/>
      <c r="B245" s="15"/>
      <c r="C245" s="16"/>
      <c r="D245" s="12"/>
      <c r="E245" s="12"/>
      <c r="F245" s="13"/>
      <c r="G245"/>
    </row>
    <row r="246" spans="1:7" x14ac:dyDescent="0.2">
      <c r="A246" s="11"/>
      <c r="B246" s="15"/>
      <c r="C246" s="16"/>
      <c r="D246" s="12"/>
      <c r="E246" s="12"/>
      <c r="F246" s="13"/>
      <c r="G246"/>
    </row>
    <row r="247" spans="1:7" x14ac:dyDescent="0.2">
      <c r="A247" s="11"/>
      <c r="B247" s="11"/>
      <c r="C247" s="11"/>
      <c r="D247" s="12"/>
      <c r="E247" s="12"/>
      <c r="F247" s="13"/>
      <c r="G247"/>
    </row>
    <row r="248" spans="1:7" x14ac:dyDescent="0.2">
      <c r="A248" s="11"/>
      <c r="B248" s="15"/>
      <c r="C248" s="16"/>
      <c r="D248" s="12"/>
      <c r="E248" s="12"/>
      <c r="F248" s="13"/>
      <c r="G248"/>
    </row>
    <row r="249" spans="1:7" x14ac:dyDescent="0.2">
      <c r="A249" s="11"/>
      <c r="B249" s="11"/>
      <c r="C249" s="11"/>
      <c r="D249" s="12"/>
      <c r="E249" s="12"/>
      <c r="F249" s="13"/>
      <c r="G249"/>
    </row>
    <row r="250" spans="1:7" x14ac:dyDescent="0.2">
      <c r="A250" s="11"/>
      <c r="B250" s="15"/>
      <c r="C250" s="16"/>
      <c r="D250" s="12"/>
      <c r="E250" s="12"/>
      <c r="F250" s="13"/>
      <c r="G250"/>
    </row>
    <row r="251" spans="1:7" x14ac:dyDescent="0.2">
      <c r="A251" s="11"/>
      <c r="B251" s="15"/>
      <c r="C251" s="16"/>
      <c r="D251" s="12"/>
      <c r="E251" s="12"/>
      <c r="F251" s="13"/>
      <c r="G251"/>
    </row>
    <row r="252" spans="1:7" x14ac:dyDescent="0.2">
      <c r="A252" s="11"/>
      <c r="B252" s="11"/>
      <c r="C252" s="11"/>
      <c r="D252" s="12"/>
      <c r="E252" s="12"/>
      <c r="F252" s="13"/>
      <c r="G252"/>
    </row>
    <row r="253" spans="1:7" x14ac:dyDescent="0.2">
      <c r="A253" s="11"/>
      <c r="B253" s="11"/>
      <c r="C253" s="11"/>
      <c r="D253" s="12"/>
      <c r="E253" s="12"/>
      <c r="F253" s="13"/>
      <c r="G253"/>
    </row>
    <row r="254" spans="1:7" x14ac:dyDescent="0.2">
      <c r="A254" s="11"/>
      <c r="B254" s="15"/>
      <c r="C254" s="16"/>
      <c r="D254" s="12"/>
      <c r="E254" s="12"/>
      <c r="F254" s="13"/>
      <c r="G254"/>
    </row>
    <row r="255" spans="1:7" x14ac:dyDescent="0.2">
      <c r="A255" s="11"/>
      <c r="B255" s="15"/>
      <c r="C255" s="16"/>
      <c r="D255" s="12"/>
      <c r="E255" s="12"/>
      <c r="F255" s="13"/>
      <c r="G255"/>
    </row>
    <row r="256" spans="1:7" x14ac:dyDescent="0.2">
      <c r="A256" s="11"/>
      <c r="B256" s="11"/>
      <c r="C256" s="11"/>
      <c r="D256" s="12"/>
      <c r="E256" s="12"/>
      <c r="F256" s="13"/>
      <c r="G256"/>
    </row>
    <row r="257" spans="1:7" x14ac:dyDescent="0.2">
      <c r="A257" s="11"/>
      <c r="B257" s="11"/>
      <c r="C257" s="11"/>
      <c r="D257" s="12"/>
      <c r="E257" s="12"/>
      <c r="F257" s="13"/>
      <c r="G257"/>
    </row>
    <row r="258" spans="1:7" x14ac:dyDescent="0.2">
      <c r="A258" s="17"/>
      <c r="B258" s="15"/>
      <c r="C258" s="17"/>
      <c r="D258" s="12"/>
      <c r="E258" s="12"/>
      <c r="F258" s="13"/>
      <c r="G258"/>
    </row>
    <row r="259" spans="1:7" x14ac:dyDescent="0.2">
      <c r="A259" s="11"/>
      <c r="B259" s="15"/>
      <c r="C259" s="16"/>
      <c r="D259" s="12"/>
      <c r="E259" s="12"/>
      <c r="F259" s="13"/>
      <c r="G259"/>
    </row>
    <row r="260" spans="1:7" x14ac:dyDescent="0.2">
      <c r="A260" s="11"/>
      <c r="B260" s="15"/>
      <c r="C260" s="16"/>
      <c r="D260" s="12"/>
      <c r="E260" s="12"/>
      <c r="F260" s="13"/>
      <c r="G260"/>
    </row>
    <row r="261" spans="1:7" x14ac:dyDescent="0.2">
      <c r="A261" s="11"/>
      <c r="B261" s="18"/>
      <c r="C261" s="11"/>
      <c r="D261" s="12"/>
      <c r="E261" s="12"/>
      <c r="F261" s="13"/>
      <c r="G261"/>
    </row>
    <row r="262" spans="1:7" ht="30.75" customHeight="1" x14ac:dyDescent="0.2">
      <c r="A262" s="19"/>
      <c r="B262" s="19"/>
      <c r="C262" s="296"/>
      <c r="D262" s="296"/>
      <c r="E262" s="296"/>
      <c r="F262" s="296"/>
      <c r="G262"/>
    </row>
    <row r="263" spans="1:7" x14ac:dyDescent="0.2">
      <c r="G263"/>
    </row>
    <row r="264" spans="1:7" x14ac:dyDescent="0.2">
      <c r="G264"/>
    </row>
    <row r="265" spans="1:7" x14ac:dyDescent="0.2">
      <c r="G265"/>
    </row>
    <row r="266" spans="1:7" ht="15.75" x14ac:dyDescent="0.25">
      <c r="A266" s="294"/>
      <c r="B266" s="294"/>
      <c r="C266" s="294"/>
      <c r="D266" s="294"/>
      <c r="E266" s="294"/>
      <c r="F266" s="294"/>
      <c r="G266"/>
    </row>
    <row r="267" spans="1:7" ht="18" x14ac:dyDescent="0.25">
      <c r="A267" s="297"/>
      <c r="B267" s="298"/>
      <c r="C267" s="298"/>
      <c r="D267" s="298"/>
      <c r="E267" s="298"/>
      <c r="F267" s="298"/>
      <c r="G267"/>
    </row>
    <row r="268" spans="1:7" x14ac:dyDescent="0.2">
      <c r="A268" s="277"/>
      <c r="B268" s="279"/>
      <c r="C268" s="279"/>
      <c r="D268" s="277"/>
      <c r="E268" s="278"/>
      <c r="F268" s="278"/>
      <c r="G268"/>
    </row>
    <row r="269" spans="1:7" x14ac:dyDescent="0.2">
      <c r="A269" s="277"/>
      <c r="B269" s="279"/>
      <c r="C269" s="279"/>
      <c r="D269" s="277"/>
      <c r="E269" s="278"/>
      <c r="F269" s="278"/>
      <c r="G269"/>
    </row>
    <row r="270" spans="1:7" x14ac:dyDescent="0.2">
      <c r="A270" s="23"/>
      <c r="B270" s="24"/>
      <c r="C270" s="23"/>
      <c r="D270" s="25"/>
      <c r="E270" s="25"/>
      <c r="F270" s="25"/>
      <c r="G270"/>
    </row>
    <row r="271" spans="1:7" x14ac:dyDescent="0.2">
      <c r="A271" s="26"/>
      <c r="B271" s="27"/>
      <c r="C271" s="26"/>
      <c r="D271" s="28"/>
      <c r="E271" s="28"/>
      <c r="F271" s="28"/>
      <c r="G271"/>
    </row>
    <row r="272" spans="1:7" x14ac:dyDescent="0.2">
      <c r="A272" s="26"/>
      <c r="B272" s="27"/>
      <c r="C272" s="26"/>
      <c r="D272" s="21"/>
      <c r="E272" s="21"/>
      <c r="G272"/>
    </row>
    <row r="273" spans="1:7" x14ac:dyDescent="0.2">
      <c r="A273" s="29"/>
      <c r="B273" s="30"/>
      <c r="C273" s="29"/>
      <c r="D273" s="21"/>
      <c r="E273" s="21"/>
      <c r="F273" s="14"/>
      <c r="G273"/>
    </row>
    <row r="274" spans="1:7" x14ac:dyDescent="0.2">
      <c r="A274" s="288"/>
      <c r="B274" s="288"/>
      <c r="C274" s="288"/>
      <c r="D274" s="288"/>
      <c r="E274" s="288"/>
      <c r="F274" s="288"/>
      <c r="G274"/>
    </row>
    <row r="275" spans="1:7" x14ac:dyDescent="0.2">
      <c r="A275" s="23"/>
      <c r="B275" s="24"/>
      <c r="C275" s="23"/>
      <c r="D275" s="25"/>
      <c r="E275" s="25"/>
      <c r="F275" s="25"/>
      <c r="G275"/>
    </row>
    <row r="276" spans="1:7" x14ac:dyDescent="0.2">
      <c r="A276" s="26"/>
      <c r="B276" s="27"/>
      <c r="C276" s="26"/>
      <c r="D276" s="28"/>
      <c r="E276" s="28"/>
      <c r="F276" s="28"/>
      <c r="G276"/>
    </row>
    <row r="277" spans="1:7" x14ac:dyDescent="0.2">
      <c r="A277" s="26"/>
      <c r="B277" s="27"/>
      <c r="C277" s="26"/>
      <c r="D277" s="21"/>
      <c r="E277" s="21"/>
      <c r="G277"/>
    </row>
    <row r="278" spans="1:7" x14ac:dyDescent="0.2">
      <c r="A278" s="29"/>
      <c r="B278" s="30"/>
      <c r="C278" s="29"/>
      <c r="D278" s="21"/>
      <c r="E278" s="21"/>
      <c r="G278"/>
    </row>
    <row r="279" spans="1:7" x14ac:dyDescent="0.2">
      <c r="A279" s="29"/>
      <c r="B279" s="30"/>
      <c r="C279" s="29"/>
      <c r="D279" s="21"/>
      <c r="E279" s="21"/>
      <c r="G279"/>
    </row>
    <row r="280" spans="1:7" x14ac:dyDescent="0.2">
      <c r="A280" s="288"/>
      <c r="B280" s="288"/>
      <c r="C280" s="288"/>
      <c r="D280" s="288"/>
      <c r="E280" s="288"/>
      <c r="F280" s="288"/>
      <c r="G280"/>
    </row>
    <row r="281" spans="1:7" x14ac:dyDescent="0.2">
      <c r="A281" s="23"/>
      <c r="B281" s="24"/>
      <c r="C281" s="23"/>
      <c r="D281" s="25"/>
      <c r="E281" s="25"/>
      <c r="F281" s="25"/>
      <c r="G281"/>
    </row>
    <row r="282" spans="1:7" x14ac:dyDescent="0.2">
      <c r="A282" s="26"/>
      <c r="B282" s="27"/>
      <c r="C282" s="26"/>
      <c r="D282" s="28"/>
      <c r="E282" s="28"/>
      <c r="F282" s="28"/>
      <c r="G282"/>
    </row>
    <row r="283" spans="1:7" x14ac:dyDescent="0.2">
      <c r="A283" s="26"/>
      <c r="B283" s="27"/>
      <c r="C283" s="26"/>
      <c r="D283" s="21"/>
      <c r="E283" s="21"/>
      <c r="G283"/>
    </row>
    <row r="284" spans="1:7" x14ac:dyDescent="0.2">
      <c r="A284" s="29"/>
      <c r="B284" s="30"/>
      <c r="C284" s="29"/>
      <c r="D284" s="21"/>
      <c r="E284" s="21"/>
      <c r="F284" s="14"/>
      <c r="G284"/>
    </row>
    <row r="285" spans="1:7" x14ac:dyDescent="0.2">
      <c r="A285" s="29"/>
      <c r="B285" s="30"/>
      <c r="C285" s="29"/>
      <c r="D285" s="21"/>
      <c r="E285" s="21"/>
      <c r="G285"/>
    </row>
    <row r="286" spans="1:7" x14ac:dyDescent="0.2">
      <c r="A286" s="29"/>
      <c r="B286" s="30"/>
      <c r="C286" s="29"/>
      <c r="D286" s="21"/>
      <c r="E286" s="21"/>
      <c r="G286"/>
    </row>
    <row r="287" spans="1:7" x14ac:dyDescent="0.2">
      <c r="A287" s="29"/>
      <c r="B287" s="30"/>
      <c r="C287" s="29"/>
      <c r="D287" s="21"/>
      <c r="E287" s="21"/>
      <c r="G287"/>
    </row>
    <row r="288" spans="1:7" x14ac:dyDescent="0.2">
      <c r="A288" s="29"/>
      <c r="B288" s="30"/>
      <c r="C288" s="29"/>
      <c r="D288" s="21"/>
      <c r="E288" s="21"/>
      <c r="F288" s="14"/>
      <c r="G288"/>
    </row>
    <row r="289" spans="1:7" x14ac:dyDescent="0.2">
      <c r="A289" s="29"/>
      <c r="B289" s="30"/>
      <c r="C289" s="29"/>
      <c r="D289" s="21"/>
      <c r="E289" s="21"/>
      <c r="F289" s="14"/>
      <c r="G289"/>
    </row>
    <row r="290" spans="1:7" x14ac:dyDescent="0.2">
      <c r="A290" s="29"/>
      <c r="B290" s="30"/>
      <c r="C290" s="29"/>
      <c r="D290" s="21"/>
      <c r="E290" s="21"/>
      <c r="G290"/>
    </row>
    <row r="291" spans="1:7" x14ac:dyDescent="0.2">
      <c r="A291" s="26"/>
      <c r="B291" s="27"/>
      <c r="C291" s="26"/>
      <c r="D291" s="28"/>
      <c r="E291" s="28"/>
      <c r="F291" s="28"/>
      <c r="G291"/>
    </row>
    <row r="292" spans="1:7" x14ac:dyDescent="0.2">
      <c r="A292" s="26"/>
      <c r="B292" s="27"/>
      <c r="C292" s="26"/>
      <c r="D292" s="21"/>
      <c r="E292" s="21"/>
      <c r="G292"/>
    </row>
    <row r="293" spans="1:7" x14ac:dyDescent="0.2">
      <c r="A293" s="29"/>
      <c r="B293" s="30"/>
      <c r="C293" s="29"/>
      <c r="D293" s="21"/>
      <c r="E293" s="21"/>
      <c r="G293"/>
    </row>
    <row r="294" spans="1:7" x14ac:dyDescent="0.2">
      <c r="A294" s="288"/>
      <c r="B294" s="288"/>
      <c r="C294" s="288"/>
      <c r="D294" s="288"/>
      <c r="E294" s="288"/>
      <c r="F294" s="288"/>
      <c r="G294"/>
    </row>
    <row r="295" spans="1:7" x14ac:dyDescent="0.2">
      <c r="A295" s="23"/>
      <c r="B295" s="24"/>
      <c r="C295" s="23"/>
      <c r="D295" s="25"/>
      <c r="E295" s="25"/>
      <c r="F295" s="25"/>
      <c r="G295"/>
    </row>
    <row r="296" spans="1:7" x14ac:dyDescent="0.2">
      <c r="A296" s="26"/>
      <c r="B296" s="27"/>
      <c r="C296" s="26"/>
      <c r="D296" s="28"/>
      <c r="E296" s="28"/>
      <c r="F296" s="28"/>
      <c r="G296"/>
    </row>
    <row r="297" spans="1:7" x14ac:dyDescent="0.2">
      <c r="A297" s="26"/>
      <c r="B297" s="27"/>
      <c r="C297" s="26"/>
      <c r="D297" s="21"/>
      <c r="E297" s="21"/>
      <c r="G297"/>
    </row>
    <row r="298" spans="1:7" x14ac:dyDescent="0.2">
      <c r="A298" s="29"/>
      <c r="B298" s="30"/>
      <c r="C298" s="29"/>
      <c r="D298" s="21"/>
      <c r="E298" s="21"/>
      <c r="F298" s="14"/>
      <c r="G298"/>
    </row>
    <row r="299" spans="1:7" x14ac:dyDescent="0.2">
      <c r="A299" s="29"/>
      <c r="B299" s="30"/>
      <c r="C299" s="29"/>
      <c r="D299" s="21"/>
      <c r="E299" s="21"/>
      <c r="F299" s="14"/>
      <c r="G299"/>
    </row>
    <row r="300" spans="1:7" x14ac:dyDescent="0.2">
      <c r="A300" s="29"/>
      <c r="B300" s="30"/>
      <c r="C300" s="29"/>
      <c r="D300" s="21"/>
      <c r="E300" s="21"/>
      <c r="G300"/>
    </row>
    <row r="301" spans="1:7" x14ac:dyDescent="0.2">
      <c r="A301" s="26"/>
      <c r="B301" s="27"/>
      <c r="C301" s="26"/>
      <c r="D301" s="21"/>
      <c r="E301" s="21"/>
      <c r="G301"/>
    </row>
    <row r="302" spans="1:7" x14ac:dyDescent="0.2">
      <c r="A302" s="29"/>
      <c r="B302" s="30"/>
      <c r="C302" s="29"/>
      <c r="D302" s="21"/>
      <c r="E302" s="21"/>
      <c r="G302"/>
    </row>
    <row r="303" spans="1:7" x14ac:dyDescent="0.2">
      <c r="A303" s="29"/>
      <c r="B303" s="30"/>
      <c r="C303" s="29"/>
      <c r="D303" s="21"/>
      <c r="E303" s="21"/>
      <c r="G303"/>
    </row>
    <row r="304" spans="1:7" x14ac:dyDescent="0.2">
      <c r="A304" s="26"/>
      <c r="B304" s="27"/>
      <c r="C304" s="26"/>
      <c r="D304" s="21"/>
      <c r="E304" s="21"/>
      <c r="G304"/>
    </row>
    <row r="305" spans="1:7" x14ac:dyDescent="0.2">
      <c r="A305" s="29"/>
      <c r="B305" s="30"/>
      <c r="C305" s="29"/>
      <c r="D305" s="21"/>
      <c r="E305" s="21"/>
      <c r="G305"/>
    </row>
    <row r="306" spans="1:7" x14ac:dyDescent="0.2">
      <c r="A306" s="288"/>
      <c r="B306" s="288"/>
      <c r="C306" s="288"/>
      <c r="D306" s="288"/>
      <c r="E306" s="288"/>
      <c r="F306" s="288"/>
      <c r="G306"/>
    </row>
    <row r="307" spans="1:7" x14ac:dyDescent="0.2">
      <c r="A307" s="23"/>
      <c r="B307" s="24"/>
      <c r="C307" s="23"/>
      <c r="D307" s="25"/>
      <c r="E307" s="25"/>
      <c r="F307" s="25"/>
      <c r="G307"/>
    </row>
    <row r="308" spans="1:7" x14ac:dyDescent="0.2">
      <c r="A308" s="26"/>
      <c r="B308" s="27"/>
      <c r="C308" s="26"/>
      <c r="D308" s="28"/>
      <c r="E308" s="28"/>
      <c r="F308" s="28"/>
      <c r="G308"/>
    </row>
    <row r="309" spans="1:7" x14ac:dyDescent="0.2">
      <c r="A309" s="26"/>
      <c r="B309" s="27"/>
      <c r="C309" s="26"/>
      <c r="D309" s="21"/>
      <c r="E309" s="21"/>
      <c r="G309"/>
    </row>
    <row r="310" spans="1:7" x14ac:dyDescent="0.2">
      <c r="A310" s="29"/>
      <c r="B310" s="30"/>
      <c r="C310" s="29"/>
      <c r="D310" s="21"/>
      <c r="E310" s="21"/>
      <c r="G310"/>
    </row>
    <row r="311" spans="1:7" x14ac:dyDescent="0.2">
      <c r="A311" s="29"/>
      <c r="B311" s="30"/>
      <c r="C311" s="29"/>
      <c r="D311" s="21"/>
      <c r="E311" s="21"/>
      <c r="G311"/>
    </row>
    <row r="312" spans="1:7" x14ac:dyDescent="0.2">
      <c r="A312" s="29"/>
      <c r="B312" s="30"/>
      <c r="C312" s="29"/>
      <c r="D312" s="21"/>
      <c r="E312" s="21"/>
      <c r="G312"/>
    </row>
    <row r="313" spans="1:7" x14ac:dyDescent="0.2">
      <c r="A313" s="26"/>
      <c r="B313" s="27"/>
      <c r="C313" s="26"/>
      <c r="D313" s="21"/>
      <c r="E313" s="21"/>
      <c r="G313"/>
    </row>
    <row r="314" spans="1:7" x14ac:dyDescent="0.2">
      <c r="A314" s="29"/>
      <c r="B314" s="30"/>
      <c r="C314" s="29"/>
      <c r="D314" s="21"/>
      <c r="E314" s="21"/>
      <c r="G314"/>
    </row>
    <row r="315" spans="1:7" x14ac:dyDescent="0.2">
      <c r="A315" s="29"/>
      <c r="B315" s="30"/>
      <c r="C315" s="29"/>
      <c r="D315" s="21"/>
      <c r="E315" s="21"/>
      <c r="G315"/>
    </row>
    <row r="316" spans="1:7" x14ac:dyDescent="0.2">
      <c r="A316" s="29"/>
      <c r="B316" s="30"/>
      <c r="C316" s="29"/>
      <c r="D316" s="21"/>
      <c r="E316" s="21"/>
      <c r="G316"/>
    </row>
    <row r="317" spans="1:7" x14ac:dyDescent="0.2">
      <c r="A317" s="288"/>
      <c r="B317" s="288"/>
      <c r="C317" s="288"/>
      <c r="D317" s="288"/>
      <c r="E317" s="288"/>
      <c r="F317" s="288"/>
      <c r="G317"/>
    </row>
    <row r="318" spans="1:7" x14ac:dyDescent="0.2">
      <c r="A318" s="23"/>
      <c r="B318" s="24"/>
      <c r="C318" s="23"/>
      <c r="D318" s="25"/>
      <c r="E318" s="25"/>
      <c r="F318" s="25"/>
      <c r="G318"/>
    </row>
    <row r="319" spans="1:7" x14ac:dyDescent="0.2">
      <c r="A319" s="26"/>
      <c r="B319" s="27"/>
      <c r="C319" s="26"/>
      <c r="D319" s="28"/>
      <c r="E319" s="28"/>
      <c r="F319" s="28"/>
      <c r="G319"/>
    </row>
    <row r="320" spans="1:7" x14ac:dyDescent="0.2">
      <c r="A320" s="26"/>
      <c r="B320" s="27"/>
      <c r="C320" s="26"/>
      <c r="D320" s="21"/>
      <c r="E320" s="21"/>
      <c r="G320"/>
    </row>
    <row r="321" spans="1:7" x14ac:dyDescent="0.2">
      <c r="A321" s="29"/>
      <c r="B321" s="30"/>
      <c r="C321" s="29"/>
      <c r="D321" s="21"/>
      <c r="E321" s="21"/>
      <c r="G321"/>
    </row>
    <row r="322" spans="1:7" x14ac:dyDescent="0.2">
      <c r="A322" s="29"/>
      <c r="B322" s="30"/>
      <c r="C322" s="29"/>
      <c r="D322" s="21"/>
      <c r="E322" s="21"/>
      <c r="G322"/>
    </row>
    <row r="323" spans="1:7" x14ac:dyDescent="0.2">
      <c r="A323" s="26"/>
      <c r="B323" s="27"/>
      <c r="C323" s="26"/>
      <c r="D323" s="28"/>
      <c r="E323" s="28"/>
      <c r="F323" s="28"/>
      <c r="G323"/>
    </row>
    <row r="324" spans="1:7" x14ac:dyDescent="0.2">
      <c r="A324" s="26"/>
      <c r="B324" s="27"/>
      <c r="C324" s="26"/>
      <c r="D324" s="21"/>
      <c r="E324" s="21"/>
      <c r="G324"/>
    </row>
    <row r="325" spans="1:7" x14ac:dyDescent="0.2">
      <c r="A325" s="29"/>
      <c r="B325" s="30"/>
      <c r="C325" s="29"/>
      <c r="D325" s="21"/>
      <c r="E325" s="21"/>
      <c r="G325"/>
    </row>
    <row r="326" spans="1:7" x14ac:dyDescent="0.2">
      <c r="A326" s="288"/>
      <c r="B326" s="288"/>
      <c r="C326" s="288"/>
      <c r="D326" s="288"/>
      <c r="E326" s="288"/>
      <c r="F326" s="288"/>
      <c r="G326"/>
    </row>
    <row r="327" spans="1:7" x14ac:dyDescent="0.2">
      <c r="A327" s="23"/>
      <c r="B327" s="24"/>
      <c r="C327" s="23"/>
      <c r="D327" s="25"/>
      <c r="E327" s="25"/>
      <c r="F327" s="25"/>
      <c r="G327"/>
    </row>
    <row r="328" spans="1:7" x14ac:dyDescent="0.2">
      <c r="A328" s="26"/>
      <c r="B328" s="27"/>
      <c r="C328" s="26"/>
      <c r="D328" s="28"/>
      <c r="E328" s="28"/>
      <c r="F328" s="28"/>
      <c r="G328"/>
    </row>
    <row r="329" spans="1:7" x14ac:dyDescent="0.2">
      <c r="A329" s="26"/>
      <c r="B329" s="27"/>
      <c r="C329" s="26"/>
      <c r="D329" s="21"/>
      <c r="E329" s="21"/>
      <c r="G329"/>
    </row>
    <row r="330" spans="1:7" x14ac:dyDescent="0.2">
      <c r="A330" s="29"/>
      <c r="B330" s="30"/>
      <c r="C330" s="29"/>
      <c r="D330" s="21"/>
      <c r="E330" s="21"/>
      <c r="G330"/>
    </row>
    <row r="331" spans="1:7" x14ac:dyDescent="0.2">
      <c r="A331" s="26"/>
      <c r="B331" s="27"/>
      <c r="C331" s="26"/>
      <c r="D331" s="21"/>
      <c r="E331" s="21"/>
      <c r="G331"/>
    </row>
    <row r="332" spans="1:7" x14ac:dyDescent="0.2">
      <c r="A332" s="29"/>
      <c r="B332" s="30"/>
      <c r="C332" s="29"/>
      <c r="D332" s="21"/>
      <c r="E332" s="21"/>
      <c r="G332"/>
    </row>
    <row r="333" spans="1:7" x14ac:dyDescent="0.2">
      <c r="A333" s="288"/>
      <c r="B333" s="288"/>
      <c r="C333" s="288"/>
      <c r="D333" s="288"/>
      <c r="E333" s="288"/>
      <c r="F333" s="288"/>
      <c r="G333"/>
    </row>
    <row r="334" spans="1:7" x14ac:dyDescent="0.2">
      <c r="A334" s="295"/>
      <c r="B334" s="295"/>
      <c r="C334" s="295"/>
      <c r="D334" s="295"/>
      <c r="E334" s="295"/>
      <c r="F334" s="295"/>
      <c r="G334"/>
    </row>
    <row r="335" spans="1:7" x14ac:dyDescent="0.2">
      <c r="G335"/>
    </row>
    <row r="336" spans="1:7" x14ac:dyDescent="0.2">
      <c r="G336"/>
    </row>
    <row r="337" spans="1:7" x14ac:dyDescent="0.2">
      <c r="G337"/>
    </row>
    <row r="338" spans="1:7" ht="15.75" x14ac:dyDescent="0.25">
      <c r="A338" s="294"/>
      <c r="B338" s="294"/>
      <c r="C338" s="294"/>
      <c r="D338" s="294"/>
      <c r="E338" s="294"/>
      <c r="F338" s="294"/>
      <c r="G338"/>
    </row>
    <row r="339" spans="1:7" x14ac:dyDescent="0.2">
      <c r="A339" s="293"/>
      <c r="B339" s="293"/>
      <c r="C339" s="293"/>
      <c r="D339" s="293"/>
      <c r="E339" s="293"/>
      <c r="F339" s="293"/>
      <c r="G339"/>
    </row>
    <row r="340" spans="1:7" x14ac:dyDescent="0.2">
      <c r="A340" s="292"/>
      <c r="B340" s="279"/>
      <c r="C340" s="279"/>
      <c r="D340" s="277"/>
      <c r="E340" s="278"/>
      <c r="F340" s="278"/>
      <c r="G340"/>
    </row>
    <row r="341" spans="1:7" x14ac:dyDescent="0.2">
      <c r="A341" s="292"/>
      <c r="B341" s="279"/>
      <c r="C341" s="279"/>
      <c r="D341" s="277"/>
      <c r="E341" s="278"/>
      <c r="F341" s="278"/>
      <c r="G341"/>
    </row>
    <row r="342" spans="1:7" x14ac:dyDescent="0.2">
      <c r="A342" s="31"/>
      <c r="B342" s="32"/>
      <c r="C342" s="33"/>
      <c r="D342" s="25"/>
      <c r="E342" s="25"/>
      <c r="F342" s="25"/>
      <c r="G342"/>
    </row>
    <row r="343" spans="1:7" x14ac:dyDescent="0.2">
      <c r="A343" s="34"/>
      <c r="B343" s="35"/>
      <c r="C343" s="36"/>
      <c r="D343" s="28"/>
      <c r="E343" s="28"/>
      <c r="F343" s="28"/>
      <c r="G343"/>
    </row>
    <row r="344" spans="1:7" x14ac:dyDescent="0.2">
      <c r="A344" s="34"/>
      <c r="B344" s="35"/>
      <c r="C344" s="36"/>
      <c r="D344" s="21"/>
      <c r="E344" s="21"/>
      <c r="G344"/>
    </row>
    <row r="345" spans="1:7" x14ac:dyDescent="0.2">
      <c r="A345" s="37"/>
      <c r="B345" s="38"/>
      <c r="C345" s="39"/>
      <c r="D345" s="21"/>
      <c r="E345" s="21"/>
      <c r="F345" s="14"/>
      <c r="G345"/>
    </row>
    <row r="346" spans="1:7" x14ac:dyDescent="0.2">
      <c r="A346" s="291"/>
      <c r="B346" s="291"/>
      <c r="C346" s="291"/>
      <c r="D346" s="291"/>
      <c r="E346" s="291"/>
      <c r="F346" s="291"/>
      <c r="G346"/>
    </row>
    <row r="347" spans="1:7" x14ac:dyDescent="0.2">
      <c r="A347" s="31"/>
      <c r="B347" s="32"/>
      <c r="C347" s="33"/>
      <c r="D347" s="25"/>
      <c r="E347" s="25"/>
      <c r="F347" s="25"/>
      <c r="G347"/>
    </row>
    <row r="348" spans="1:7" x14ac:dyDescent="0.2">
      <c r="A348" s="34"/>
      <c r="B348" s="35"/>
      <c r="C348" s="36"/>
      <c r="D348" s="28"/>
      <c r="E348" s="28"/>
      <c r="F348" s="28"/>
      <c r="G348"/>
    </row>
    <row r="349" spans="1:7" x14ac:dyDescent="0.2">
      <c r="A349" s="34"/>
      <c r="B349" s="35"/>
      <c r="C349" s="36"/>
      <c r="D349" s="21"/>
      <c r="E349" s="21"/>
      <c r="G349"/>
    </row>
    <row r="350" spans="1:7" x14ac:dyDescent="0.2">
      <c r="A350" s="37"/>
      <c r="B350" s="38"/>
      <c r="C350" s="39"/>
      <c r="D350" s="21"/>
      <c r="E350" s="21"/>
      <c r="G350"/>
    </row>
    <row r="351" spans="1:7" x14ac:dyDescent="0.2">
      <c r="A351" s="37"/>
      <c r="B351" s="38"/>
      <c r="C351" s="39"/>
      <c r="D351" s="21"/>
      <c r="E351" s="21"/>
      <c r="G351"/>
    </row>
    <row r="352" spans="1:7" x14ac:dyDescent="0.2">
      <c r="A352" s="291"/>
      <c r="B352" s="291"/>
      <c r="C352" s="291"/>
      <c r="D352" s="291"/>
      <c r="E352" s="291"/>
      <c r="F352" s="291"/>
      <c r="G352"/>
    </row>
    <row r="353" spans="1:7" x14ac:dyDescent="0.2">
      <c r="A353" s="31"/>
      <c r="B353" s="32"/>
      <c r="C353" s="33"/>
      <c r="D353" s="25"/>
      <c r="E353" s="25"/>
      <c r="F353" s="25"/>
      <c r="G353"/>
    </row>
    <row r="354" spans="1:7" x14ac:dyDescent="0.2">
      <c r="A354" s="34"/>
      <c r="B354" s="35"/>
      <c r="C354" s="36"/>
      <c r="D354" s="28"/>
      <c r="E354" s="28"/>
      <c r="F354" s="28"/>
      <c r="G354"/>
    </row>
    <row r="355" spans="1:7" x14ac:dyDescent="0.2">
      <c r="A355" s="34"/>
      <c r="B355" s="35"/>
      <c r="C355" s="36"/>
      <c r="D355" s="21"/>
      <c r="E355" s="21"/>
      <c r="G355"/>
    </row>
    <row r="356" spans="1:7" x14ac:dyDescent="0.2">
      <c r="A356" s="37"/>
      <c r="B356" s="38"/>
      <c r="C356" s="39"/>
      <c r="D356" s="21"/>
      <c r="E356" s="21"/>
      <c r="F356" s="14"/>
      <c r="G356"/>
    </row>
    <row r="357" spans="1:7" x14ac:dyDescent="0.2">
      <c r="A357" s="37"/>
      <c r="B357" s="38"/>
      <c r="C357" s="39"/>
      <c r="D357" s="21"/>
      <c r="E357" s="21"/>
      <c r="G357"/>
    </row>
    <row r="358" spans="1:7" x14ac:dyDescent="0.2">
      <c r="A358" s="37"/>
      <c r="B358" s="38"/>
      <c r="C358" s="39"/>
      <c r="D358" s="21"/>
      <c r="E358" s="21"/>
      <c r="G358"/>
    </row>
    <row r="359" spans="1:7" x14ac:dyDescent="0.2">
      <c r="A359" s="37"/>
      <c r="B359" s="38"/>
      <c r="C359" s="39"/>
      <c r="D359" s="21"/>
      <c r="E359" s="21"/>
      <c r="G359"/>
    </row>
    <row r="360" spans="1:7" x14ac:dyDescent="0.2">
      <c r="A360" s="37"/>
      <c r="B360" s="38"/>
      <c r="C360" s="39"/>
      <c r="D360" s="21"/>
      <c r="E360" s="21"/>
      <c r="F360" s="14"/>
      <c r="G360"/>
    </row>
    <row r="361" spans="1:7" x14ac:dyDescent="0.2">
      <c r="A361" s="37"/>
      <c r="B361" s="38"/>
      <c r="C361" s="39"/>
      <c r="D361" s="21"/>
      <c r="E361" s="21"/>
      <c r="F361" s="14"/>
      <c r="G361"/>
    </row>
    <row r="362" spans="1:7" x14ac:dyDescent="0.2">
      <c r="A362" s="37"/>
      <c r="B362" s="38"/>
      <c r="C362" s="39"/>
      <c r="D362" s="21"/>
      <c r="E362" s="21"/>
      <c r="G362"/>
    </row>
    <row r="363" spans="1:7" x14ac:dyDescent="0.2">
      <c r="A363" s="34"/>
      <c r="B363" s="35"/>
      <c r="C363" s="36"/>
      <c r="D363" s="28"/>
      <c r="E363" s="28"/>
      <c r="F363" s="28"/>
      <c r="G363"/>
    </row>
    <row r="364" spans="1:7" x14ac:dyDescent="0.2">
      <c r="A364" s="34"/>
      <c r="B364" s="35"/>
      <c r="C364" s="36"/>
      <c r="D364" s="21"/>
      <c r="E364" s="21"/>
      <c r="G364"/>
    </row>
    <row r="365" spans="1:7" x14ac:dyDescent="0.2">
      <c r="A365" s="37"/>
      <c r="B365" s="38"/>
      <c r="C365" s="39"/>
      <c r="D365" s="21"/>
      <c r="E365" s="21"/>
      <c r="G365"/>
    </row>
    <row r="366" spans="1:7" x14ac:dyDescent="0.2">
      <c r="A366" s="291"/>
      <c r="B366" s="291"/>
      <c r="C366" s="291"/>
      <c r="D366" s="291"/>
      <c r="E366" s="291"/>
      <c r="F366" s="291"/>
      <c r="G366"/>
    </row>
    <row r="367" spans="1:7" x14ac:dyDescent="0.2">
      <c r="A367" s="31"/>
      <c r="B367" s="32"/>
      <c r="C367" s="33"/>
      <c r="D367" s="25"/>
      <c r="E367" s="25"/>
      <c r="F367" s="25"/>
      <c r="G367"/>
    </row>
    <row r="368" spans="1:7" x14ac:dyDescent="0.2">
      <c r="A368" s="34"/>
      <c r="B368" s="35"/>
      <c r="C368" s="36"/>
      <c r="D368" s="28"/>
      <c r="E368" s="28"/>
      <c r="F368" s="28"/>
      <c r="G368"/>
    </row>
    <row r="369" spans="1:7" x14ac:dyDescent="0.2">
      <c r="A369" s="34"/>
      <c r="B369" s="35"/>
      <c r="C369" s="36"/>
      <c r="D369" s="21"/>
      <c r="E369" s="21"/>
      <c r="G369"/>
    </row>
    <row r="370" spans="1:7" x14ac:dyDescent="0.2">
      <c r="A370" s="37"/>
      <c r="B370" s="38"/>
      <c r="C370" s="39"/>
      <c r="D370" s="21"/>
      <c r="E370" s="21"/>
      <c r="F370" s="14"/>
      <c r="G370"/>
    </row>
    <row r="371" spans="1:7" x14ac:dyDescent="0.2">
      <c r="A371" s="34"/>
      <c r="B371" s="35"/>
      <c r="C371" s="36"/>
      <c r="D371" s="21"/>
      <c r="E371" s="21"/>
      <c r="G371"/>
    </row>
    <row r="372" spans="1:7" x14ac:dyDescent="0.2">
      <c r="A372" s="37"/>
      <c r="B372" s="38"/>
      <c r="C372" s="39"/>
      <c r="D372" s="21"/>
      <c r="E372" s="21"/>
      <c r="G372"/>
    </row>
    <row r="373" spans="1:7" x14ac:dyDescent="0.2">
      <c r="A373" s="37"/>
      <c r="B373" s="38"/>
      <c r="C373" s="39"/>
      <c r="D373" s="21"/>
      <c r="E373" s="21"/>
      <c r="G373"/>
    </row>
    <row r="374" spans="1:7" x14ac:dyDescent="0.2">
      <c r="A374" s="34"/>
      <c r="B374" s="35"/>
      <c r="C374" s="36"/>
      <c r="D374" s="21"/>
      <c r="E374" s="21"/>
      <c r="G374"/>
    </row>
    <row r="375" spans="1:7" x14ac:dyDescent="0.2">
      <c r="A375" s="37"/>
      <c r="B375" s="38"/>
      <c r="C375" s="39"/>
      <c r="D375" s="21"/>
      <c r="E375" s="21"/>
      <c r="F375" s="14"/>
      <c r="G375"/>
    </row>
    <row r="376" spans="1:7" x14ac:dyDescent="0.2">
      <c r="A376" s="37"/>
      <c r="B376" s="38"/>
      <c r="C376" s="39"/>
      <c r="D376" s="21"/>
      <c r="E376" s="21"/>
      <c r="G376"/>
    </row>
    <row r="377" spans="1:7" x14ac:dyDescent="0.2">
      <c r="A377" s="34"/>
      <c r="B377" s="35"/>
      <c r="C377" s="36"/>
      <c r="D377" s="21"/>
      <c r="E377" s="21"/>
      <c r="G377"/>
    </row>
    <row r="378" spans="1:7" x14ac:dyDescent="0.2">
      <c r="A378" s="37"/>
      <c r="B378" s="38"/>
      <c r="C378" s="39"/>
      <c r="D378" s="21"/>
      <c r="E378" s="21"/>
      <c r="G378"/>
    </row>
    <row r="379" spans="1:7" x14ac:dyDescent="0.2">
      <c r="A379" s="291"/>
      <c r="B379" s="291"/>
      <c r="C379" s="291"/>
      <c r="D379" s="291"/>
      <c r="E379" s="291"/>
      <c r="F379" s="291"/>
      <c r="G379"/>
    </row>
    <row r="380" spans="1:7" x14ac:dyDescent="0.2">
      <c r="A380" s="31"/>
      <c r="B380" s="32"/>
      <c r="C380" s="33"/>
      <c r="D380" s="25"/>
      <c r="E380" s="25"/>
      <c r="F380" s="25"/>
      <c r="G380"/>
    </row>
    <row r="381" spans="1:7" x14ac:dyDescent="0.2">
      <c r="A381" s="34"/>
      <c r="B381" s="35"/>
      <c r="C381" s="36"/>
      <c r="D381" s="28"/>
      <c r="E381" s="28"/>
      <c r="F381" s="28"/>
      <c r="G381"/>
    </row>
    <row r="382" spans="1:7" x14ac:dyDescent="0.2">
      <c r="A382" s="34"/>
      <c r="B382" s="35"/>
      <c r="C382" s="36"/>
      <c r="D382" s="21"/>
      <c r="E382" s="21"/>
      <c r="G382"/>
    </row>
    <row r="383" spans="1:7" x14ac:dyDescent="0.2">
      <c r="A383" s="37"/>
      <c r="B383" s="38"/>
      <c r="C383" s="39"/>
      <c r="D383" s="21"/>
      <c r="E383" s="21"/>
      <c r="G383"/>
    </row>
    <row r="384" spans="1:7" x14ac:dyDescent="0.2">
      <c r="A384" s="37"/>
      <c r="B384" s="38"/>
      <c r="C384" s="39"/>
      <c r="D384" s="21"/>
      <c r="E384" s="21"/>
      <c r="G384"/>
    </row>
    <row r="385" spans="1:7" x14ac:dyDescent="0.2">
      <c r="A385" s="37"/>
      <c r="B385" s="38"/>
      <c r="C385" s="39"/>
      <c r="D385" s="21"/>
      <c r="E385" s="21"/>
      <c r="G385"/>
    </row>
    <row r="386" spans="1:7" x14ac:dyDescent="0.2">
      <c r="A386" s="34"/>
      <c r="B386" s="35"/>
      <c r="C386" s="36"/>
      <c r="D386" s="21"/>
      <c r="E386" s="21"/>
      <c r="G386"/>
    </row>
    <row r="387" spans="1:7" x14ac:dyDescent="0.2">
      <c r="A387" s="37"/>
      <c r="B387" s="38"/>
      <c r="C387" s="39"/>
      <c r="D387" s="21"/>
      <c r="E387" s="21"/>
      <c r="G387"/>
    </row>
    <row r="388" spans="1:7" x14ac:dyDescent="0.2">
      <c r="A388" s="37"/>
      <c r="B388" s="38"/>
      <c r="C388" s="39"/>
      <c r="D388" s="21"/>
      <c r="E388" s="21"/>
      <c r="G388"/>
    </row>
    <row r="389" spans="1:7" x14ac:dyDescent="0.2">
      <c r="A389" s="37"/>
      <c r="B389" s="38"/>
      <c r="C389" s="39"/>
      <c r="D389" s="21"/>
      <c r="E389" s="21"/>
      <c r="G389"/>
    </row>
    <row r="390" spans="1:7" x14ac:dyDescent="0.2">
      <c r="A390" s="291"/>
      <c r="B390" s="291"/>
      <c r="C390" s="291"/>
      <c r="D390" s="291"/>
      <c r="E390" s="291"/>
      <c r="F390" s="291"/>
      <c r="G390"/>
    </row>
    <row r="391" spans="1:7" x14ac:dyDescent="0.2">
      <c r="A391" s="31"/>
      <c r="B391" s="32"/>
      <c r="C391" s="33"/>
      <c r="D391" s="25"/>
      <c r="E391" s="25"/>
      <c r="F391" s="25"/>
      <c r="G391"/>
    </row>
    <row r="392" spans="1:7" x14ac:dyDescent="0.2">
      <c r="A392" s="34"/>
      <c r="B392" s="35"/>
      <c r="C392" s="36"/>
      <c r="D392" s="28"/>
      <c r="E392" s="28"/>
      <c r="F392" s="28"/>
      <c r="G392"/>
    </row>
    <row r="393" spans="1:7" x14ac:dyDescent="0.2">
      <c r="A393" s="34"/>
      <c r="B393" s="35"/>
      <c r="C393" s="36"/>
      <c r="D393" s="21"/>
      <c r="E393" s="21"/>
      <c r="G393"/>
    </row>
    <row r="394" spans="1:7" x14ac:dyDescent="0.2">
      <c r="A394" s="37"/>
      <c r="B394" s="38"/>
      <c r="C394" s="39"/>
      <c r="D394" s="21"/>
      <c r="E394" s="21"/>
      <c r="G394"/>
    </row>
    <row r="395" spans="1:7" x14ac:dyDescent="0.2">
      <c r="A395" s="34"/>
      <c r="B395" s="35"/>
      <c r="C395" s="36"/>
      <c r="D395" s="28"/>
      <c r="E395" s="28"/>
      <c r="F395" s="28"/>
      <c r="G395"/>
    </row>
    <row r="396" spans="1:7" x14ac:dyDescent="0.2">
      <c r="A396" s="34"/>
      <c r="B396" s="35"/>
      <c r="C396" s="36"/>
      <c r="D396" s="21"/>
      <c r="E396" s="21"/>
      <c r="G396"/>
    </row>
    <row r="397" spans="1:7" x14ac:dyDescent="0.2">
      <c r="A397" s="37"/>
      <c r="B397" s="38"/>
      <c r="C397" s="39"/>
      <c r="D397" s="21"/>
      <c r="E397" s="21"/>
      <c r="G397"/>
    </row>
    <row r="398" spans="1:7" x14ac:dyDescent="0.2">
      <c r="A398" s="291"/>
      <c r="B398" s="291"/>
      <c r="C398" s="291"/>
      <c r="D398" s="291"/>
      <c r="E398" s="291"/>
      <c r="F398" s="291"/>
      <c r="G398"/>
    </row>
    <row r="399" spans="1:7" x14ac:dyDescent="0.2">
      <c r="A399" s="31"/>
      <c r="B399" s="32"/>
      <c r="C399" s="33"/>
      <c r="D399" s="25"/>
      <c r="E399" s="25"/>
      <c r="F399" s="25"/>
      <c r="G399"/>
    </row>
    <row r="400" spans="1:7" x14ac:dyDescent="0.2">
      <c r="A400" s="34"/>
      <c r="B400" s="35"/>
      <c r="C400" s="36"/>
      <c r="D400" s="28"/>
      <c r="E400" s="28"/>
      <c r="F400" s="28"/>
      <c r="G400"/>
    </row>
    <row r="401" spans="1:7" x14ac:dyDescent="0.2">
      <c r="A401" s="34"/>
      <c r="B401" s="35"/>
      <c r="C401" s="36"/>
      <c r="D401" s="21"/>
      <c r="E401" s="21"/>
      <c r="G401"/>
    </row>
    <row r="402" spans="1:7" x14ac:dyDescent="0.2">
      <c r="A402" s="37"/>
      <c r="B402" s="38"/>
      <c r="C402" s="39"/>
      <c r="D402" s="21"/>
      <c r="E402" s="21"/>
      <c r="G402"/>
    </row>
    <row r="403" spans="1:7" x14ac:dyDescent="0.2">
      <c r="A403" s="34"/>
      <c r="B403" s="35"/>
      <c r="C403" s="36"/>
      <c r="D403" s="21"/>
      <c r="E403" s="21"/>
      <c r="G403"/>
    </row>
    <row r="404" spans="1:7" x14ac:dyDescent="0.2">
      <c r="A404" s="37"/>
      <c r="B404" s="38"/>
      <c r="C404" s="39"/>
      <c r="D404" s="21"/>
      <c r="E404" s="21"/>
      <c r="G404"/>
    </row>
    <row r="405" spans="1:7" x14ac:dyDescent="0.2">
      <c r="A405" s="291"/>
      <c r="B405" s="291"/>
      <c r="C405" s="291"/>
      <c r="D405" s="291"/>
      <c r="E405" s="291"/>
      <c r="F405" s="291"/>
      <c r="G405"/>
    </row>
    <row r="406" spans="1:7" x14ac:dyDescent="0.2">
      <c r="A406" s="302"/>
      <c r="B406" s="302"/>
      <c r="C406" s="302"/>
      <c r="D406" s="302"/>
      <c r="E406" s="302"/>
      <c r="F406" s="302"/>
      <c r="G406"/>
    </row>
    <row r="407" spans="1:7" x14ac:dyDescent="0.2">
      <c r="G407"/>
    </row>
    <row r="408" spans="1:7" x14ac:dyDescent="0.2">
      <c r="G408"/>
    </row>
    <row r="409" spans="1:7" ht="15" x14ac:dyDescent="0.2">
      <c r="A409" s="301"/>
      <c r="B409" s="301"/>
      <c r="C409" s="301"/>
      <c r="D409" s="301"/>
      <c r="E409" s="301"/>
      <c r="F409" s="301"/>
      <c r="G409"/>
    </row>
    <row r="410" spans="1:7" x14ac:dyDescent="0.2">
      <c r="A410" s="300"/>
      <c r="B410" s="300"/>
      <c r="C410" s="300"/>
      <c r="D410" s="300"/>
      <c r="E410" s="300"/>
      <c r="F410" s="300"/>
      <c r="G410"/>
    </row>
    <row r="411" spans="1:7" x14ac:dyDescent="0.2">
      <c r="A411" s="277"/>
      <c r="B411" s="279"/>
      <c r="C411" s="279"/>
      <c r="D411" s="277"/>
      <c r="E411" s="278"/>
      <c r="F411" s="278"/>
      <c r="G411"/>
    </row>
    <row r="412" spans="1:7" x14ac:dyDescent="0.2">
      <c r="A412" s="277"/>
      <c r="B412" s="279"/>
      <c r="C412" s="279"/>
      <c r="D412" s="277"/>
      <c r="E412" s="278"/>
      <c r="F412" s="278"/>
      <c r="G412"/>
    </row>
    <row r="413" spans="1:7" x14ac:dyDescent="0.2">
      <c r="A413" s="40"/>
      <c r="B413" s="41"/>
      <c r="C413" s="17"/>
      <c r="D413" s="25"/>
      <c r="E413" s="20"/>
      <c r="F413" s="20"/>
      <c r="G413"/>
    </row>
    <row r="414" spans="1:7" x14ac:dyDescent="0.2">
      <c r="A414" s="42"/>
      <c r="B414" s="43"/>
      <c r="C414" s="16"/>
      <c r="D414" s="21"/>
      <c r="E414" s="14"/>
      <c r="F414" s="14"/>
      <c r="G414"/>
    </row>
    <row r="415" spans="1:7" x14ac:dyDescent="0.2">
      <c r="A415" s="42"/>
      <c r="B415" s="43"/>
      <c r="C415" s="16"/>
      <c r="D415" s="21"/>
      <c r="E415" s="14"/>
      <c r="F415" s="14"/>
      <c r="G415"/>
    </row>
    <row r="416" spans="1:7" x14ac:dyDescent="0.2">
      <c r="A416" s="44"/>
      <c r="B416" s="45"/>
      <c r="C416" s="11"/>
      <c r="D416" s="21"/>
      <c r="E416" s="14"/>
      <c r="F416" s="14"/>
      <c r="G416"/>
    </row>
    <row r="417" spans="1:7" x14ac:dyDescent="0.2">
      <c r="A417" s="299"/>
      <c r="B417" s="299"/>
      <c r="C417" s="299"/>
      <c r="D417" s="299"/>
      <c r="E417" s="299"/>
      <c r="F417" s="299"/>
      <c r="G417"/>
    </row>
    <row r="418" spans="1:7" x14ac:dyDescent="0.2">
      <c r="A418" s="40"/>
      <c r="B418" s="41"/>
      <c r="C418" s="17"/>
      <c r="D418" s="25"/>
      <c r="E418" s="20"/>
      <c r="F418" s="20"/>
      <c r="G418"/>
    </row>
    <row r="419" spans="1:7" x14ac:dyDescent="0.2">
      <c r="A419" s="42"/>
      <c r="B419" s="43"/>
      <c r="C419" s="16"/>
      <c r="D419" s="21"/>
      <c r="E419" s="14"/>
      <c r="F419" s="14"/>
      <c r="G419"/>
    </row>
    <row r="420" spans="1:7" x14ac:dyDescent="0.2">
      <c r="A420" s="42"/>
      <c r="B420" s="43"/>
      <c r="C420" s="16"/>
      <c r="D420" s="21"/>
      <c r="E420" s="14"/>
      <c r="F420" s="14"/>
      <c r="G420"/>
    </row>
    <row r="421" spans="1:7" x14ac:dyDescent="0.2">
      <c r="A421" s="44"/>
      <c r="B421" s="45"/>
      <c r="C421" s="11"/>
      <c r="D421" s="21"/>
      <c r="E421" s="14"/>
      <c r="F421" s="14"/>
      <c r="G421"/>
    </row>
    <row r="422" spans="1:7" x14ac:dyDescent="0.2">
      <c r="A422" s="42"/>
      <c r="B422" s="43"/>
      <c r="C422" s="16"/>
      <c r="D422" s="21"/>
      <c r="E422" s="14"/>
      <c r="F422" s="14"/>
      <c r="G422"/>
    </row>
    <row r="423" spans="1:7" x14ac:dyDescent="0.2">
      <c r="A423" s="42"/>
      <c r="B423" s="43"/>
      <c r="C423" s="16"/>
      <c r="D423" s="21"/>
      <c r="E423" s="14"/>
      <c r="F423" s="14"/>
      <c r="G423"/>
    </row>
    <row r="424" spans="1:7" x14ac:dyDescent="0.2">
      <c r="A424" s="44"/>
      <c r="B424" s="45"/>
      <c r="C424" s="11"/>
      <c r="D424" s="21"/>
      <c r="E424" s="14"/>
      <c r="F424" s="14"/>
      <c r="G424"/>
    </row>
    <row r="425" spans="1:7" x14ac:dyDescent="0.2">
      <c r="A425" s="299"/>
      <c r="B425" s="299"/>
      <c r="C425" s="299"/>
      <c r="D425" s="299"/>
      <c r="E425" s="299"/>
      <c r="F425" s="299"/>
      <c r="G425"/>
    </row>
    <row r="426" spans="1:7" x14ac:dyDescent="0.2">
      <c r="A426" s="40"/>
      <c r="B426" s="41"/>
      <c r="C426" s="17"/>
      <c r="D426" s="25"/>
      <c r="E426" s="20"/>
      <c r="F426" s="20"/>
      <c r="G426"/>
    </row>
    <row r="427" spans="1:7" x14ac:dyDescent="0.2">
      <c r="A427" s="42"/>
      <c r="B427" s="43"/>
      <c r="C427" s="16"/>
      <c r="D427" s="21"/>
      <c r="E427" s="14"/>
      <c r="F427" s="14"/>
      <c r="G427"/>
    </row>
    <row r="428" spans="1:7" x14ac:dyDescent="0.2">
      <c r="A428" s="42"/>
      <c r="B428" s="43"/>
      <c r="C428" s="16"/>
      <c r="D428" s="21"/>
      <c r="E428" s="14"/>
      <c r="F428" s="14"/>
      <c r="G428"/>
    </row>
    <row r="429" spans="1:7" x14ac:dyDescent="0.2">
      <c r="A429" s="44"/>
      <c r="B429" s="45"/>
      <c r="C429" s="11"/>
      <c r="D429" s="21"/>
      <c r="E429" s="14"/>
      <c r="F429" s="14"/>
      <c r="G429"/>
    </row>
    <row r="430" spans="1:7" x14ac:dyDescent="0.2">
      <c r="A430" s="299"/>
      <c r="B430" s="299"/>
      <c r="C430" s="299"/>
      <c r="D430" s="299"/>
      <c r="E430" s="299"/>
      <c r="F430" s="299"/>
      <c r="G430"/>
    </row>
    <row r="431" spans="1:7" x14ac:dyDescent="0.2">
      <c r="A431" s="40"/>
      <c r="B431" s="41"/>
      <c r="C431" s="17"/>
      <c r="D431" s="25"/>
      <c r="E431" s="20"/>
      <c r="F431" s="20"/>
      <c r="G431"/>
    </row>
    <row r="432" spans="1:7" x14ac:dyDescent="0.2">
      <c r="A432" s="42"/>
      <c r="B432" s="43"/>
      <c r="C432" s="16"/>
      <c r="D432" s="21"/>
      <c r="E432" s="14"/>
      <c r="F432" s="14"/>
      <c r="G432"/>
    </row>
    <row r="433" spans="1:7" x14ac:dyDescent="0.2">
      <c r="A433" s="44"/>
      <c r="B433" s="45"/>
      <c r="C433" s="11"/>
      <c r="D433" s="21"/>
      <c r="E433" s="14"/>
      <c r="F433" s="14"/>
      <c r="G433"/>
    </row>
    <row r="434" spans="1:7" x14ac:dyDescent="0.2">
      <c r="A434" s="299"/>
      <c r="B434" s="299"/>
      <c r="C434" s="299"/>
      <c r="D434" s="299"/>
      <c r="E434" s="299"/>
      <c r="F434" s="299"/>
      <c r="G434"/>
    </row>
    <row r="435" spans="1:7" x14ac:dyDescent="0.2">
      <c r="A435" s="40"/>
      <c r="B435" s="41"/>
      <c r="C435" s="17"/>
      <c r="D435" s="25"/>
      <c r="E435" s="20"/>
      <c r="F435" s="20"/>
      <c r="G435"/>
    </row>
    <row r="436" spans="1:7" x14ac:dyDescent="0.2">
      <c r="A436" s="42"/>
      <c r="B436" s="43"/>
      <c r="C436" s="16"/>
      <c r="D436" s="21"/>
      <c r="E436" s="14"/>
      <c r="F436" s="14"/>
      <c r="G436"/>
    </row>
    <row r="437" spans="1:7" x14ac:dyDescent="0.2">
      <c r="A437" s="42"/>
      <c r="B437" s="43"/>
      <c r="C437" s="16"/>
      <c r="D437" s="21"/>
      <c r="E437" s="14"/>
      <c r="F437" s="14"/>
      <c r="G437"/>
    </row>
    <row r="438" spans="1:7" x14ac:dyDescent="0.2">
      <c r="A438" s="44"/>
      <c r="B438" s="45"/>
      <c r="C438" s="11"/>
      <c r="D438" s="21"/>
      <c r="E438" s="14"/>
      <c r="F438" s="14"/>
      <c r="G438"/>
    </row>
    <row r="439" spans="1:7" x14ac:dyDescent="0.2">
      <c r="A439" s="42"/>
      <c r="B439" s="43"/>
      <c r="C439" s="16"/>
      <c r="D439" s="21"/>
      <c r="E439" s="14"/>
      <c r="F439" s="14"/>
      <c r="G439"/>
    </row>
    <row r="440" spans="1:7" x14ac:dyDescent="0.2">
      <c r="A440" s="42"/>
      <c r="B440" s="43"/>
      <c r="C440" s="16"/>
      <c r="D440" s="21"/>
      <c r="E440" s="14"/>
      <c r="F440" s="14"/>
      <c r="G440"/>
    </row>
    <row r="441" spans="1:7" x14ac:dyDescent="0.2">
      <c r="A441" s="44"/>
      <c r="B441" s="45"/>
      <c r="C441" s="11"/>
      <c r="D441" s="21"/>
      <c r="E441" s="14"/>
      <c r="F441" s="14"/>
      <c r="G441"/>
    </row>
    <row r="442" spans="1:7" x14ac:dyDescent="0.2">
      <c r="A442" s="42"/>
      <c r="B442" s="43"/>
      <c r="C442" s="16"/>
      <c r="D442" s="21"/>
      <c r="E442" s="14"/>
      <c r="F442" s="14"/>
      <c r="G442"/>
    </row>
    <row r="443" spans="1:7" x14ac:dyDescent="0.2">
      <c r="A443" s="42"/>
      <c r="B443" s="43"/>
      <c r="C443" s="16"/>
      <c r="D443" s="21"/>
      <c r="E443" s="14"/>
      <c r="F443" s="14"/>
      <c r="G443"/>
    </row>
    <row r="444" spans="1:7" x14ac:dyDescent="0.2">
      <c r="A444" s="44"/>
      <c r="B444" s="45"/>
      <c r="C444" s="11"/>
      <c r="D444" s="21"/>
      <c r="E444" s="14"/>
      <c r="F444" s="14"/>
      <c r="G444"/>
    </row>
    <row r="445" spans="1:7" x14ac:dyDescent="0.2">
      <c r="A445" s="299"/>
      <c r="B445" s="299"/>
      <c r="C445" s="299"/>
      <c r="D445" s="299"/>
      <c r="E445" s="299"/>
      <c r="F445" s="299"/>
      <c r="G445"/>
    </row>
    <row r="446" spans="1:7" x14ac:dyDescent="0.2">
      <c r="A446" s="40"/>
      <c r="B446" s="41"/>
      <c r="C446" s="17"/>
      <c r="D446" s="25"/>
      <c r="E446" s="20"/>
      <c r="F446" s="20"/>
      <c r="G446"/>
    </row>
    <row r="447" spans="1:7" x14ac:dyDescent="0.2">
      <c r="A447" s="42"/>
      <c r="B447" s="43"/>
      <c r="C447" s="16"/>
      <c r="D447" s="21"/>
      <c r="E447" s="14"/>
      <c r="F447" s="14"/>
      <c r="G447"/>
    </row>
    <row r="448" spans="1:7" x14ac:dyDescent="0.2">
      <c r="A448" s="42"/>
      <c r="B448" s="43"/>
      <c r="C448" s="16"/>
      <c r="D448" s="21"/>
      <c r="E448" s="14"/>
      <c r="F448" s="14"/>
      <c r="G448"/>
    </row>
    <row r="449" spans="1:7" x14ac:dyDescent="0.2">
      <c r="A449" s="44"/>
      <c r="B449" s="45"/>
      <c r="C449" s="11"/>
      <c r="D449" s="21"/>
      <c r="E449" s="14"/>
      <c r="F449" s="14"/>
      <c r="G449"/>
    </row>
    <row r="450" spans="1:7" x14ac:dyDescent="0.2">
      <c r="A450" s="42"/>
      <c r="B450" s="43"/>
      <c r="C450" s="16"/>
      <c r="D450" s="21"/>
      <c r="E450" s="14"/>
      <c r="F450" s="14"/>
      <c r="G450"/>
    </row>
    <row r="451" spans="1:7" x14ac:dyDescent="0.2">
      <c r="A451" s="42"/>
      <c r="B451" s="43"/>
      <c r="C451" s="16"/>
      <c r="D451" s="21"/>
      <c r="E451" s="14"/>
      <c r="F451" s="14"/>
      <c r="G451"/>
    </row>
    <row r="452" spans="1:7" x14ac:dyDescent="0.2">
      <c r="A452" s="44"/>
      <c r="B452" s="45"/>
      <c r="C452" s="11"/>
      <c r="D452" s="21"/>
      <c r="E452" s="14"/>
      <c r="F452" s="14"/>
      <c r="G452"/>
    </row>
    <row r="453" spans="1:7" x14ac:dyDescent="0.2">
      <c r="A453" s="44"/>
      <c r="B453" s="45"/>
      <c r="C453" s="11"/>
      <c r="D453" s="21"/>
      <c r="E453" s="14"/>
      <c r="F453" s="14"/>
      <c r="G453"/>
    </row>
    <row r="454" spans="1:7" x14ac:dyDescent="0.2">
      <c r="A454" s="42"/>
      <c r="B454" s="43"/>
      <c r="C454" s="16"/>
      <c r="D454" s="21"/>
      <c r="E454" s="14"/>
      <c r="F454" s="14"/>
      <c r="G454"/>
    </row>
    <row r="455" spans="1:7" x14ac:dyDescent="0.2">
      <c r="A455" s="44"/>
      <c r="B455" s="45"/>
      <c r="C455" s="11"/>
      <c r="D455" s="21"/>
      <c r="E455" s="14"/>
      <c r="F455" s="14"/>
      <c r="G455"/>
    </row>
    <row r="456" spans="1:7" x14ac:dyDescent="0.2">
      <c r="A456" s="44"/>
      <c r="B456" s="45"/>
      <c r="C456" s="11"/>
      <c r="D456" s="21"/>
      <c r="E456" s="14"/>
      <c r="F456" s="14"/>
      <c r="G456"/>
    </row>
    <row r="457" spans="1:7" x14ac:dyDescent="0.2">
      <c r="A457" s="299"/>
      <c r="B457" s="299"/>
      <c r="C457" s="299"/>
      <c r="D457" s="299"/>
      <c r="E457" s="299"/>
      <c r="F457" s="299"/>
      <c r="G457"/>
    </row>
    <row r="458" spans="1:7" x14ac:dyDescent="0.2">
      <c r="A458" s="40"/>
      <c r="B458" s="41"/>
      <c r="C458" s="17"/>
      <c r="D458" s="25"/>
      <c r="E458" s="20"/>
      <c r="F458" s="20"/>
      <c r="G458"/>
    </row>
    <row r="459" spans="1:7" x14ac:dyDescent="0.2">
      <c r="A459" s="42"/>
      <c r="B459" s="43"/>
      <c r="C459" s="16"/>
      <c r="D459" s="21"/>
      <c r="E459" s="14"/>
      <c r="F459" s="14"/>
      <c r="G459"/>
    </row>
    <row r="460" spans="1:7" x14ac:dyDescent="0.2">
      <c r="A460" s="42"/>
      <c r="B460" s="43"/>
      <c r="C460" s="16"/>
      <c r="D460" s="21"/>
      <c r="E460" s="14"/>
      <c r="F460" s="14"/>
      <c r="G460"/>
    </row>
    <row r="461" spans="1:7" x14ac:dyDescent="0.2">
      <c r="A461" s="44"/>
      <c r="B461" s="45"/>
      <c r="C461" s="11"/>
      <c r="D461" s="21"/>
      <c r="E461" s="14"/>
      <c r="F461" s="14"/>
      <c r="G461"/>
    </row>
    <row r="462" spans="1:7" x14ac:dyDescent="0.2">
      <c r="A462" s="44"/>
      <c r="B462" s="45"/>
      <c r="C462" s="11"/>
      <c r="D462" s="21"/>
      <c r="E462" s="14"/>
      <c r="F462" s="14"/>
      <c r="G462"/>
    </row>
    <row r="463" spans="1:7" x14ac:dyDescent="0.2">
      <c r="A463" s="42"/>
      <c r="B463" s="43"/>
      <c r="C463" s="16"/>
      <c r="D463" s="21"/>
      <c r="E463" s="14"/>
      <c r="F463" s="14"/>
      <c r="G463"/>
    </row>
    <row r="464" spans="1:7" x14ac:dyDescent="0.2">
      <c r="A464" s="44"/>
      <c r="B464" s="45"/>
      <c r="C464" s="11"/>
      <c r="D464" s="21"/>
      <c r="E464" s="14"/>
      <c r="F464" s="14"/>
      <c r="G464"/>
    </row>
    <row r="465" spans="1:7" x14ac:dyDescent="0.2">
      <c r="A465" s="42"/>
      <c r="B465" s="43"/>
      <c r="C465" s="16"/>
      <c r="D465" s="21"/>
      <c r="E465" s="14"/>
      <c r="F465" s="14"/>
      <c r="G465"/>
    </row>
    <row r="466" spans="1:7" x14ac:dyDescent="0.2">
      <c r="A466" s="44"/>
      <c r="B466" s="45"/>
      <c r="C466" s="11"/>
      <c r="D466" s="21"/>
      <c r="E466" s="14"/>
      <c r="F466" s="14"/>
      <c r="G466"/>
    </row>
    <row r="467" spans="1:7" x14ac:dyDescent="0.2">
      <c r="A467" s="42"/>
      <c r="B467" s="43"/>
      <c r="C467" s="16"/>
      <c r="D467" s="21"/>
      <c r="E467" s="14"/>
      <c r="F467" s="14"/>
      <c r="G467"/>
    </row>
    <row r="468" spans="1:7" x14ac:dyDescent="0.2">
      <c r="A468" s="42"/>
      <c r="B468" s="43"/>
      <c r="C468" s="16"/>
      <c r="D468" s="21"/>
      <c r="E468" s="14"/>
      <c r="F468" s="14"/>
      <c r="G468"/>
    </row>
    <row r="469" spans="1:7" x14ac:dyDescent="0.2">
      <c r="A469" s="44"/>
      <c r="B469" s="45"/>
      <c r="C469" s="11"/>
      <c r="D469" s="21"/>
      <c r="E469" s="14"/>
      <c r="F469" s="14"/>
      <c r="G469"/>
    </row>
    <row r="470" spans="1:7" x14ac:dyDescent="0.2">
      <c r="A470" s="44"/>
      <c r="B470" s="45"/>
      <c r="C470" s="11"/>
      <c r="D470" s="21"/>
      <c r="E470" s="14"/>
      <c r="F470" s="14"/>
      <c r="G470"/>
    </row>
    <row r="471" spans="1:7" x14ac:dyDescent="0.2">
      <c r="A471" s="44"/>
      <c r="B471" s="45"/>
      <c r="C471" s="11"/>
      <c r="D471" s="21"/>
      <c r="E471" s="14"/>
      <c r="F471" s="14"/>
      <c r="G471"/>
    </row>
    <row r="472" spans="1:7" x14ac:dyDescent="0.2">
      <c r="A472" s="42"/>
      <c r="B472" s="43"/>
      <c r="C472" s="16"/>
      <c r="D472" s="21"/>
      <c r="E472" s="14"/>
      <c r="F472" s="14"/>
      <c r="G472"/>
    </row>
    <row r="473" spans="1:7" x14ac:dyDescent="0.2">
      <c r="A473" s="44"/>
      <c r="B473" s="45"/>
      <c r="C473" s="11"/>
      <c r="D473" s="21"/>
      <c r="E473" s="14"/>
      <c r="F473" s="14"/>
      <c r="G473"/>
    </row>
    <row r="474" spans="1:7" x14ac:dyDescent="0.2">
      <c r="A474" s="42"/>
      <c r="B474" s="43"/>
      <c r="C474" s="16"/>
      <c r="D474" s="21"/>
      <c r="E474" s="14"/>
      <c r="F474" s="14"/>
      <c r="G474"/>
    </row>
    <row r="475" spans="1:7" x14ac:dyDescent="0.2">
      <c r="A475" s="44"/>
      <c r="B475" s="45"/>
      <c r="C475" s="11"/>
      <c r="D475" s="21"/>
      <c r="E475" s="14"/>
      <c r="F475" s="14"/>
      <c r="G475"/>
    </row>
    <row r="476" spans="1:7" x14ac:dyDescent="0.2">
      <c r="A476" s="299"/>
      <c r="B476" s="299"/>
      <c r="C476" s="299"/>
      <c r="D476" s="299"/>
      <c r="E476" s="299"/>
      <c r="F476" s="299"/>
      <c r="G476"/>
    </row>
    <row r="477" spans="1:7" x14ac:dyDescent="0.2">
      <c r="A477" s="40"/>
      <c r="B477" s="41"/>
      <c r="C477" s="17"/>
      <c r="D477" s="25"/>
      <c r="E477" s="20"/>
      <c r="F477" s="20"/>
      <c r="G477"/>
    </row>
    <row r="478" spans="1:7" x14ac:dyDescent="0.2">
      <c r="A478" s="42"/>
      <c r="B478" s="43"/>
      <c r="C478" s="16"/>
      <c r="D478" s="21"/>
      <c r="E478" s="14"/>
      <c r="F478" s="14"/>
      <c r="G478"/>
    </row>
    <row r="479" spans="1:7" x14ac:dyDescent="0.2">
      <c r="A479" s="42"/>
      <c r="B479" s="43"/>
      <c r="C479" s="16"/>
      <c r="D479" s="21"/>
      <c r="E479" s="14"/>
      <c r="F479" s="14"/>
      <c r="G479"/>
    </row>
    <row r="480" spans="1:7" x14ac:dyDescent="0.2">
      <c r="A480" s="44"/>
      <c r="B480" s="45"/>
      <c r="C480" s="11"/>
      <c r="D480" s="21"/>
      <c r="E480" s="14"/>
      <c r="F480" s="14"/>
      <c r="G480"/>
    </row>
    <row r="481" spans="1:7" x14ac:dyDescent="0.2">
      <c r="A481" s="44"/>
      <c r="B481" s="45"/>
      <c r="C481" s="11"/>
      <c r="D481" s="21"/>
      <c r="E481" s="14"/>
      <c r="F481" s="14"/>
      <c r="G481"/>
    </row>
    <row r="482" spans="1:7" x14ac:dyDescent="0.2">
      <c r="A482" s="44"/>
      <c r="B482" s="45"/>
      <c r="C482" s="11"/>
      <c r="D482" s="21"/>
      <c r="E482" s="14"/>
      <c r="F482" s="14"/>
      <c r="G482"/>
    </row>
    <row r="483" spans="1:7" x14ac:dyDescent="0.2">
      <c r="A483" s="42"/>
      <c r="B483" s="43"/>
      <c r="C483" s="16"/>
      <c r="D483" s="21"/>
      <c r="E483" s="14"/>
      <c r="F483" s="14"/>
      <c r="G483"/>
    </row>
    <row r="484" spans="1:7" x14ac:dyDescent="0.2">
      <c r="A484" s="44"/>
      <c r="B484" s="45"/>
      <c r="C484" s="11"/>
      <c r="D484" s="21"/>
      <c r="E484" s="14"/>
      <c r="F484" s="14"/>
      <c r="G484"/>
    </row>
    <row r="485" spans="1:7" x14ac:dyDescent="0.2">
      <c r="A485" s="42"/>
      <c r="B485" s="43"/>
      <c r="C485" s="16"/>
      <c r="D485" s="21"/>
      <c r="E485" s="14"/>
      <c r="F485" s="14"/>
      <c r="G485"/>
    </row>
    <row r="486" spans="1:7" x14ac:dyDescent="0.2">
      <c r="A486" s="42"/>
      <c r="B486" s="43"/>
      <c r="C486" s="16"/>
      <c r="D486" s="21"/>
      <c r="E486" s="14"/>
      <c r="F486" s="14"/>
      <c r="G486"/>
    </row>
    <row r="487" spans="1:7" x14ac:dyDescent="0.2">
      <c r="A487" s="44"/>
      <c r="B487" s="45"/>
      <c r="C487" s="11"/>
      <c r="D487" s="21"/>
      <c r="E487" s="14"/>
      <c r="F487" s="14"/>
      <c r="G487"/>
    </row>
    <row r="488" spans="1:7" x14ac:dyDescent="0.2">
      <c r="A488" s="44"/>
      <c r="B488" s="45"/>
      <c r="C488" s="11"/>
      <c r="D488" s="21"/>
      <c r="E488" s="14"/>
      <c r="F488" s="14"/>
      <c r="G488"/>
    </row>
    <row r="489" spans="1:7" x14ac:dyDescent="0.2">
      <c r="A489" s="44"/>
      <c r="B489" s="45"/>
      <c r="C489" s="11"/>
      <c r="D489" s="21"/>
      <c r="E489" s="14"/>
      <c r="F489" s="14"/>
      <c r="G489"/>
    </row>
    <row r="490" spans="1:7" x14ac:dyDescent="0.2">
      <c r="A490" s="44"/>
      <c r="B490" s="45"/>
      <c r="C490" s="11"/>
      <c r="D490" s="21"/>
      <c r="E490" s="14"/>
      <c r="F490" s="14"/>
      <c r="G490"/>
    </row>
    <row r="491" spans="1:7" x14ac:dyDescent="0.2">
      <c r="A491" s="42"/>
      <c r="B491" s="43"/>
      <c r="C491" s="16"/>
      <c r="D491" s="21"/>
      <c r="E491" s="14"/>
      <c r="F491" s="14"/>
      <c r="G491"/>
    </row>
    <row r="492" spans="1:7" x14ac:dyDescent="0.2">
      <c r="A492" s="44"/>
      <c r="B492" s="45"/>
      <c r="C492" s="11"/>
      <c r="D492" s="21"/>
      <c r="E492" s="14"/>
      <c r="F492" s="14"/>
      <c r="G492"/>
    </row>
    <row r="493" spans="1:7" x14ac:dyDescent="0.2">
      <c r="A493" s="299"/>
      <c r="B493" s="299"/>
      <c r="C493" s="299"/>
      <c r="D493" s="299"/>
      <c r="E493" s="299"/>
      <c r="F493" s="299"/>
      <c r="G493"/>
    </row>
    <row r="494" spans="1:7" x14ac:dyDescent="0.2">
      <c r="A494" s="40"/>
      <c r="B494" s="41"/>
      <c r="C494" s="17"/>
      <c r="D494" s="25"/>
      <c r="E494" s="20"/>
      <c r="F494" s="20"/>
      <c r="G494"/>
    </row>
    <row r="495" spans="1:7" x14ac:dyDescent="0.2">
      <c r="A495" s="42"/>
      <c r="B495" s="43"/>
      <c r="C495" s="16"/>
      <c r="D495" s="21"/>
      <c r="E495" s="14"/>
      <c r="F495" s="14"/>
      <c r="G495"/>
    </row>
    <row r="496" spans="1:7" x14ac:dyDescent="0.2">
      <c r="A496" s="42"/>
      <c r="B496" s="43"/>
      <c r="C496" s="16"/>
      <c r="D496" s="21"/>
      <c r="E496" s="14"/>
      <c r="F496" s="14"/>
      <c r="G496"/>
    </row>
    <row r="497" spans="1:7" x14ac:dyDescent="0.2">
      <c r="A497" s="44"/>
      <c r="B497" s="45"/>
      <c r="C497" s="11"/>
      <c r="D497" s="21"/>
      <c r="E497" s="14"/>
      <c r="F497" s="14"/>
      <c r="G497"/>
    </row>
    <row r="498" spans="1:7" x14ac:dyDescent="0.2">
      <c r="A498" s="44"/>
      <c r="B498" s="45"/>
      <c r="C498" s="11"/>
      <c r="D498" s="21"/>
      <c r="E498" s="14"/>
      <c r="F498" s="14"/>
      <c r="G498"/>
    </row>
    <row r="499" spans="1:7" x14ac:dyDescent="0.2">
      <c r="A499" s="44"/>
      <c r="B499" s="45"/>
      <c r="C499" s="11"/>
      <c r="D499" s="21"/>
      <c r="E499" s="14"/>
      <c r="F499" s="14"/>
      <c r="G499"/>
    </row>
    <row r="500" spans="1:7" x14ac:dyDescent="0.2">
      <c r="A500" s="44"/>
      <c r="B500" s="45"/>
      <c r="C500" s="11"/>
      <c r="D500" s="21"/>
      <c r="E500" s="14"/>
      <c r="F500" s="14"/>
      <c r="G500"/>
    </row>
    <row r="501" spans="1:7" x14ac:dyDescent="0.2">
      <c r="A501" s="299"/>
      <c r="B501" s="299"/>
      <c r="C501" s="299"/>
      <c r="D501" s="299"/>
      <c r="E501" s="299"/>
      <c r="F501" s="299"/>
      <c r="G501"/>
    </row>
    <row r="502" spans="1:7" x14ac:dyDescent="0.2">
      <c r="A502" s="40"/>
      <c r="B502" s="41"/>
      <c r="C502" s="17"/>
      <c r="D502" s="25"/>
      <c r="E502" s="20"/>
      <c r="F502" s="20"/>
      <c r="G502"/>
    </row>
    <row r="503" spans="1:7" x14ac:dyDescent="0.2">
      <c r="A503" s="42"/>
      <c r="B503" s="43"/>
      <c r="C503" s="16"/>
      <c r="D503" s="21"/>
      <c r="E503" s="14"/>
      <c r="F503" s="14"/>
      <c r="G503"/>
    </row>
    <row r="504" spans="1:7" x14ac:dyDescent="0.2">
      <c r="A504" s="42"/>
      <c r="B504" s="43"/>
      <c r="C504" s="16"/>
      <c r="D504" s="21"/>
      <c r="E504" s="14"/>
      <c r="F504" s="14"/>
      <c r="G504"/>
    </row>
    <row r="505" spans="1:7" x14ac:dyDescent="0.2">
      <c r="A505" s="44"/>
      <c r="B505" s="45"/>
      <c r="C505" s="11"/>
      <c r="D505" s="21"/>
      <c r="E505" s="14"/>
      <c r="F505" s="14"/>
      <c r="G505"/>
    </row>
    <row r="506" spans="1:7" x14ac:dyDescent="0.2">
      <c r="A506" s="299"/>
      <c r="B506" s="299"/>
      <c r="C506" s="299"/>
      <c r="D506" s="299"/>
      <c r="E506" s="299"/>
      <c r="F506" s="299"/>
      <c r="G506"/>
    </row>
    <row r="507" spans="1:7" x14ac:dyDescent="0.2">
      <c r="A507" s="40"/>
      <c r="B507" s="41"/>
      <c r="C507" s="17"/>
      <c r="D507" s="25"/>
      <c r="E507" s="20"/>
      <c r="F507" s="20"/>
      <c r="G507"/>
    </row>
    <row r="508" spans="1:7" x14ac:dyDescent="0.2">
      <c r="A508" s="42"/>
      <c r="B508" s="43"/>
      <c r="C508" s="16"/>
      <c r="D508" s="21"/>
      <c r="E508" s="14"/>
      <c r="F508" s="14"/>
      <c r="G508"/>
    </row>
    <row r="509" spans="1:7" x14ac:dyDescent="0.2">
      <c r="A509" s="42"/>
      <c r="B509" s="43"/>
      <c r="C509" s="16"/>
      <c r="D509" s="21"/>
      <c r="E509" s="14"/>
      <c r="F509" s="14"/>
      <c r="G509"/>
    </row>
    <row r="510" spans="1:7" x14ac:dyDescent="0.2">
      <c r="A510" s="44"/>
      <c r="B510" s="45"/>
      <c r="C510" s="11"/>
      <c r="D510" s="21"/>
      <c r="E510" s="14"/>
      <c r="F510" s="14"/>
      <c r="G510"/>
    </row>
    <row r="511" spans="1:7" x14ac:dyDescent="0.2">
      <c r="A511" s="42"/>
      <c r="B511" s="43"/>
      <c r="C511" s="16"/>
      <c r="D511" s="21"/>
      <c r="E511" s="14"/>
      <c r="F511" s="14"/>
      <c r="G511"/>
    </row>
    <row r="512" spans="1:7" x14ac:dyDescent="0.2">
      <c r="A512" s="44"/>
      <c r="B512" s="45"/>
      <c r="C512" s="11"/>
      <c r="D512" s="21"/>
      <c r="E512" s="14"/>
      <c r="F512" s="14"/>
      <c r="G512"/>
    </row>
    <row r="513" spans="1:7" x14ac:dyDescent="0.2">
      <c r="A513" s="42"/>
      <c r="B513" s="43"/>
      <c r="C513" s="16"/>
      <c r="D513" s="21"/>
      <c r="E513" s="14"/>
      <c r="F513" s="14"/>
      <c r="G513"/>
    </row>
    <row r="514" spans="1:7" x14ac:dyDescent="0.2">
      <c r="A514" s="42"/>
      <c r="B514" s="43"/>
      <c r="C514" s="16"/>
      <c r="D514" s="21"/>
      <c r="E514" s="14"/>
      <c r="F514" s="14"/>
      <c r="G514"/>
    </row>
    <row r="515" spans="1:7" x14ac:dyDescent="0.2">
      <c r="A515" s="44"/>
      <c r="B515" s="45"/>
      <c r="C515" s="11"/>
      <c r="D515" s="21"/>
      <c r="E515" s="14"/>
      <c r="F515" s="14"/>
      <c r="G515"/>
    </row>
    <row r="516" spans="1:7" x14ac:dyDescent="0.2">
      <c r="A516" s="42"/>
      <c r="B516" s="43"/>
      <c r="C516" s="16"/>
      <c r="D516" s="21"/>
      <c r="E516" s="14"/>
      <c r="F516" s="14"/>
      <c r="G516"/>
    </row>
    <row r="517" spans="1:7" x14ac:dyDescent="0.2">
      <c r="A517" s="42"/>
      <c r="B517" s="43"/>
      <c r="C517" s="16"/>
      <c r="D517" s="21"/>
      <c r="E517" s="14"/>
      <c r="F517" s="14"/>
      <c r="G517"/>
    </row>
    <row r="518" spans="1:7" x14ac:dyDescent="0.2">
      <c r="A518" s="44"/>
      <c r="B518" s="45"/>
      <c r="C518" s="11"/>
      <c r="D518" s="21"/>
      <c r="E518" s="14"/>
      <c r="F518" s="14"/>
      <c r="G518"/>
    </row>
    <row r="519" spans="1:7" x14ac:dyDescent="0.2">
      <c r="A519" s="299"/>
      <c r="B519" s="299"/>
      <c r="C519" s="299"/>
      <c r="D519" s="299"/>
      <c r="E519" s="299"/>
      <c r="F519" s="299"/>
      <c r="G519"/>
    </row>
    <row r="520" spans="1:7" x14ac:dyDescent="0.2">
      <c r="A520" s="40"/>
      <c r="B520" s="41"/>
      <c r="C520" s="17"/>
      <c r="D520" s="25"/>
      <c r="E520" s="20"/>
      <c r="F520" s="20"/>
      <c r="G520"/>
    </row>
    <row r="521" spans="1:7" x14ac:dyDescent="0.2">
      <c r="A521" s="42"/>
      <c r="B521" s="43"/>
      <c r="C521" s="16"/>
      <c r="D521" s="21"/>
      <c r="E521" s="14"/>
      <c r="F521" s="14"/>
      <c r="G521"/>
    </row>
    <row r="522" spans="1:7" x14ac:dyDescent="0.2">
      <c r="A522" s="42"/>
      <c r="B522" s="43"/>
      <c r="C522" s="16"/>
      <c r="D522" s="21"/>
      <c r="E522" s="14"/>
      <c r="F522" s="14"/>
      <c r="G522"/>
    </row>
    <row r="523" spans="1:7" x14ac:dyDescent="0.2">
      <c r="A523" s="44"/>
      <c r="B523" s="45"/>
      <c r="C523" s="11"/>
      <c r="D523" s="21"/>
      <c r="E523" s="14"/>
      <c r="F523" s="14"/>
      <c r="G523"/>
    </row>
    <row r="524" spans="1:7" x14ac:dyDescent="0.2">
      <c r="A524" s="44"/>
      <c r="B524" s="45"/>
      <c r="C524" s="11"/>
      <c r="D524" s="21"/>
      <c r="E524" s="14"/>
      <c r="F524" s="14"/>
      <c r="G524"/>
    </row>
    <row r="525" spans="1:7" x14ac:dyDescent="0.2">
      <c r="A525" s="44"/>
      <c r="B525" s="45"/>
      <c r="C525" s="11"/>
      <c r="D525" s="21"/>
      <c r="E525" s="14"/>
      <c r="F525" s="14"/>
      <c r="G525"/>
    </row>
    <row r="526" spans="1:7" x14ac:dyDescent="0.2">
      <c r="A526" s="42"/>
      <c r="B526" s="43"/>
      <c r="C526" s="16"/>
      <c r="D526" s="21"/>
      <c r="E526" s="14"/>
      <c r="F526" s="14"/>
      <c r="G526"/>
    </row>
    <row r="527" spans="1:7" x14ac:dyDescent="0.2">
      <c r="A527" s="42"/>
      <c r="B527" s="43"/>
      <c r="C527" s="16"/>
      <c r="D527" s="21"/>
      <c r="E527" s="14"/>
      <c r="F527" s="14"/>
      <c r="G527"/>
    </row>
    <row r="528" spans="1:7" x14ac:dyDescent="0.2">
      <c r="A528" s="44"/>
      <c r="B528" s="45"/>
      <c r="C528" s="11"/>
      <c r="D528" s="21"/>
      <c r="E528" s="14"/>
      <c r="F528" s="14"/>
      <c r="G528"/>
    </row>
    <row r="529" spans="1:7" x14ac:dyDescent="0.2">
      <c r="A529" s="44"/>
      <c r="B529" s="45"/>
      <c r="C529" s="11"/>
      <c r="D529" s="21"/>
      <c r="E529" s="14"/>
      <c r="F529" s="14"/>
      <c r="G529"/>
    </row>
    <row r="530" spans="1:7" x14ac:dyDescent="0.2">
      <c r="A530" s="299"/>
      <c r="B530" s="299"/>
      <c r="C530" s="299"/>
      <c r="D530" s="299"/>
      <c r="E530" s="299"/>
      <c r="F530" s="299"/>
      <c r="G530"/>
    </row>
    <row r="531" spans="1:7" x14ac:dyDescent="0.2">
      <c r="A531" s="40"/>
      <c r="B531" s="41"/>
      <c r="C531" s="17"/>
      <c r="D531" s="25"/>
      <c r="E531" s="20"/>
      <c r="F531" s="20"/>
      <c r="G531"/>
    </row>
    <row r="532" spans="1:7" x14ac:dyDescent="0.2">
      <c r="A532" s="42"/>
      <c r="B532" s="43"/>
      <c r="C532" s="16"/>
      <c r="D532" s="21"/>
      <c r="E532" s="14"/>
      <c r="F532" s="14"/>
      <c r="G532"/>
    </row>
    <row r="533" spans="1:7" x14ac:dyDescent="0.2">
      <c r="A533" s="42"/>
      <c r="B533" s="43"/>
      <c r="C533" s="16"/>
      <c r="D533" s="21"/>
      <c r="E533" s="14"/>
      <c r="F533" s="14"/>
      <c r="G533"/>
    </row>
    <row r="534" spans="1:7" x14ac:dyDescent="0.2">
      <c r="A534" s="44"/>
      <c r="B534" s="45"/>
      <c r="C534" s="11"/>
      <c r="D534" s="21"/>
      <c r="E534" s="14"/>
      <c r="F534" s="14"/>
      <c r="G534"/>
    </row>
    <row r="535" spans="1:7" x14ac:dyDescent="0.2">
      <c r="A535" s="42"/>
      <c r="B535" s="43"/>
      <c r="C535" s="16"/>
      <c r="D535" s="21"/>
      <c r="E535" s="14"/>
      <c r="F535" s="14"/>
      <c r="G535"/>
    </row>
    <row r="536" spans="1:7" x14ac:dyDescent="0.2">
      <c r="A536" s="42"/>
      <c r="B536" s="43"/>
      <c r="C536" s="16"/>
      <c r="D536" s="21"/>
      <c r="E536" s="14"/>
      <c r="F536" s="14"/>
      <c r="G536"/>
    </row>
    <row r="537" spans="1:7" x14ac:dyDescent="0.2">
      <c r="A537" s="44"/>
      <c r="B537" s="45"/>
      <c r="C537" s="11"/>
      <c r="D537" s="21"/>
      <c r="E537" s="14"/>
      <c r="F537" s="14"/>
      <c r="G537"/>
    </row>
    <row r="538" spans="1:7" x14ac:dyDescent="0.2">
      <c r="A538" s="42"/>
      <c r="B538" s="43"/>
      <c r="C538" s="16"/>
      <c r="D538" s="21"/>
      <c r="E538" s="14"/>
      <c r="F538" s="14"/>
      <c r="G538"/>
    </row>
    <row r="539" spans="1:7" x14ac:dyDescent="0.2">
      <c r="A539" s="42"/>
      <c r="B539" s="43"/>
      <c r="C539" s="16"/>
      <c r="D539" s="21"/>
      <c r="E539" s="14"/>
      <c r="F539" s="14"/>
      <c r="G539"/>
    </row>
    <row r="540" spans="1:7" x14ac:dyDescent="0.2">
      <c r="A540" s="44"/>
      <c r="B540" s="45"/>
      <c r="C540" s="11"/>
      <c r="D540" s="21"/>
      <c r="E540" s="14"/>
      <c r="F540" s="14"/>
      <c r="G540"/>
    </row>
    <row r="541" spans="1:7" x14ac:dyDescent="0.2">
      <c r="A541" s="42"/>
      <c r="B541" s="43"/>
      <c r="C541" s="16"/>
      <c r="D541" s="21"/>
      <c r="E541" s="14"/>
      <c r="F541" s="14"/>
      <c r="G541"/>
    </row>
    <row r="542" spans="1:7" x14ac:dyDescent="0.2">
      <c r="A542" s="42"/>
      <c r="B542" s="43"/>
      <c r="C542" s="16"/>
      <c r="D542" s="21"/>
      <c r="E542" s="14"/>
      <c r="F542" s="14"/>
      <c r="G542"/>
    </row>
    <row r="543" spans="1:7" x14ac:dyDescent="0.2">
      <c r="A543" s="44"/>
      <c r="B543" s="45"/>
      <c r="C543" s="11"/>
      <c r="D543" s="21"/>
      <c r="E543" s="14"/>
      <c r="F543" s="14"/>
      <c r="G543"/>
    </row>
    <row r="544" spans="1:7" x14ac:dyDescent="0.2">
      <c r="A544" s="44"/>
      <c r="B544" s="45"/>
      <c r="C544" s="11"/>
      <c r="D544" s="21"/>
      <c r="E544" s="14"/>
      <c r="F544" s="14"/>
      <c r="G544"/>
    </row>
    <row r="545" spans="1:7" x14ac:dyDescent="0.2">
      <c r="A545" s="44"/>
      <c r="B545" s="45"/>
      <c r="C545" s="11"/>
      <c r="D545" s="21"/>
      <c r="E545" s="14"/>
      <c r="F545" s="14"/>
      <c r="G545"/>
    </row>
    <row r="546" spans="1:7" x14ac:dyDescent="0.2">
      <c r="A546" s="42"/>
      <c r="B546" s="43"/>
      <c r="C546" s="16"/>
      <c r="D546" s="21"/>
      <c r="E546" s="14"/>
      <c r="F546" s="14"/>
      <c r="G546"/>
    </row>
    <row r="547" spans="1:7" x14ac:dyDescent="0.2">
      <c r="A547" s="44"/>
      <c r="B547" s="45"/>
      <c r="C547" s="11"/>
      <c r="D547" s="21"/>
      <c r="E547" s="14"/>
      <c r="F547" s="14"/>
      <c r="G547"/>
    </row>
    <row r="548" spans="1:7" x14ac:dyDescent="0.2">
      <c r="A548" s="44"/>
      <c r="B548" s="45"/>
      <c r="C548" s="11"/>
      <c r="D548" s="21"/>
      <c r="E548" s="14"/>
      <c r="F548" s="14"/>
      <c r="G548"/>
    </row>
    <row r="549" spans="1:7" x14ac:dyDescent="0.2">
      <c r="A549" s="299"/>
      <c r="B549" s="299"/>
      <c r="C549" s="299"/>
      <c r="D549" s="299"/>
      <c r="E549" s="299"/>
      <c r="F549" s="299"/>
      <c r="G549"/>
    </row>
    <row r="550" spans="1:7" x14ac:dyDescent="0.2">
      <c r="A550" s="40"/>
      <c r="B550" s="41"/>
      <c r="C550" s="17"/>
      <c r="D550" s="25"/>
      <c r="E550" s="20"/>
      <c r="F550" s="20"/>
      <c r="G550"/>
    </row>
    <row r="551" spans="1:7" x14ac:dyDescent="0.2">
      <c r="A551" s="42"/>
      <c r="B551" s="43"/>
      <c r="C551" s="16"/>
      <c r="D551" s="21"/>
      <c r="E551" s="14"/>
      <c r="F551" s="14"/>
      <c r="G551"/>
    </row>
    <row r="552" spans="1:7" x14ac:dyDescent="0.2">
      <c r="A552" s="42"/>
      <c r="B552" s="43"/>
      <c r="C552" s="16"/>
      <c r="D552" s="21"/>
      <c r="E552" s="14"/>
      <c r="F552" s="14"/>
      <c r="G552"/>
    </row>
    <row r="553" spans="1:7" x14ac:dyDescent="0.2">
      <c r="A553" s="44"/>
      <c r="B553" s="45"/>
      <c r="C553" s="11"/>
      <c r="D553" s="21"/>
      <c r="E553" s="14"/>
      <c r="F553" s="14"/>
      <c r="G553"/>
    </row>
    <row r="554" spans="1:7" x14ac:dyDescent="0.2">
      <c r="A554" s="44"/>
      <c r="B554" s="45"/>
      <c r="C554" s="11"/>
      <c r="D554" s="21"/>
      <c r="E554" s="14"/>
      <c r="F554" s="14"/>
      <c r="G554"/>
    </row>
    <row r="555" spans="1:7" x14ac:dyDescent="0.2">
      <c r="A555" s="42"/>
      <c r="B555" s="43"/>
      <c r="C555" s="16"/>
      <c r="D555" s="21"/>
      <c r="E555" s="14"/>
      <c r="F555" s="14"/>
      <c r="G555"/>
    </row>
    <row r="556" spans="1:7" x14ac:dyDescent="0.2">
      <c r="A556" s="42"/>
      <c r="B556" s="43"/>
      <c r="C556" s="16"/>
      <c r="D556" s="21"/>
      <c r="E556" s="14"/>
      <c r="F556" s="14"/>
      <c r="G556"/>
    </row>
    <row r="557" spans="1:7" x14ac:dyDescent="0.2">
      <c r="A557" s="44"/>
      <c r="B557" s="45"/>
      <c r="C557" s="11"/>
      <c r="D557" s="21"/>
      <c r="E557" s="14"/>
      <c r="F557" s="14"/>
      <c r="G557"/>
    </row>
    <row r="558" spans="1:7" x14ac:dyDescent="0.2">
      <c r="A558" s="42"/>
      <c r="B558" s="43"/>
      <c r="C558" s="16"/>
      <c r="D558" s="46"/>
      <c r="E558" s="47"/>
      <c r="F558" s="46"/>
      <c r="G558"/>
    </row>
    <row r="559" spans="1:7" x14ac:dyDescent="0.2">
      <c r="A559" s="44"/>
      <c r="B559" s="45"/>
      <c r="C559" s="11"/>
      <c r="D559" s="21"/>
      <c r="E559" s="14"/>
      <c r="F559" s="14"/>
      <c r="G559"/>
    </row>
    <row r="560" spans="1:7" x14ac:dyDescent="0.2">
      <c r="A560" s="44"/>
      <c r="B560" s="45"/>
      <c r="C560" s="11"/>
      <c r="D560" s="21"/>
      <c r="E560" s="14"/>
      <c r="F560" s="14"/>
      <c r="G560"/>
    </row>
    <row r="561" spans="1:7" x14ac:dyDescent="0.2">
      <c r="A561" s="42"/>
      <c r="B561" s="43"/>
      <c r="C561" s="16"/>
      <c r="D561" s="21"/>
      <c r="E561" s="14"/>
      <c r="F561" s="14"/>
      <c r="G561"/>
    </row>
    <row r="562" spans="1:7" x14ac:dyDescent="0.2">
      <c r="A562" s="42"/>
      <c r="B562" s="43"/>
      <c r="C562" s="16"/>
      <c r="D562" s="46"/>
      <c r="E562" s="47"/>
      <c r="F562" s="46"/>
      <c r="G562"/>
    </row>
    <row r="563" spans="1:7" x14ac:dyDescent="0.2">
      <c r="A563" s="44"/>
      <c r="B563" s="45"/>
      <c r="C563" s="11"/>
      <c r="D563" s="21"/>
      <c r="E563" s="14"/>
      <c r="F563" s="14"/>
      <c r="G563"/>
    </row>
    <row r="564" spans="1:7" x14ac:dyDescent="0.2">
      <c r="A564" s="44"/>
      <c r="B564" s="45"/>
      <c r="C564" s="11"/>
      <c r="D564" s="21"/>
      <c r="E564" s="14"/>
      <c r="F564" s="14"/>
      <c r="G564"/>
    </row>
    <row r="565" spans="1:7" x14ac:dyDescent="0.2">
      <c r="A565" s="44"/>
      <c r="B565" s="45"/>
      <c r="C565" s="11"/>
      <c r="D565" s="21"/>
      <c r="E565" s="14"/>
      <c r="F565" s="14"/>
      <c r="G565"/>
    </row>
    <row r="566" spans="1:7" x14ac:dyDescent="0.2">
      <c r="A566" s="42"/>
      <c r="B566" s="43"/>
      <c r="C566" s="16"/>
      <c r="D566" s="46"/>
      <c r="E566" s="47"/>
      <c r="F566" s="46"/>
      <c r="G566"/>
    </row>
    <row r="567" spans="1:7" x14ac:dyDescent="0.2">
      <c r="A567" s="44"/>
      <c r="B567" s="45"/>
      <c r="C567" s="11"/>
      <c r="D567" s="21"/>
      <c r="E567" s="14"/>
      <c r="F567" s="14"/>
      <c r="G567"/>
    </row>
    <row r="568" spans="1:7" x14ac:dyDescent="0.2">
      <c r="A568" s="44"/>
      <c r="B568" s="45"/>
      <c r="C568" s="11"/>
      <c r="D568" s="21"/>
      <c r="E568" s="14"/>
      <c r="F568" s="14"/>
      <c r="G568"/>
    </row>
    <row r="569" spans="1:7" x14ac:dyDescent="0.2">
      <c r="A569" s="44"/>
      <c r="B569" s="45"/>
      <c r="C569" s="11"/>
      <c r="D569" s="21"/>
      <c r="E569" s="14"/>
      <c r="F569" s="14"/>
      <c r="G569"/>
    </row>
    <row r="570" spans="1:7" x14ac:dyDescent="0.2">
      <c r="A570" s="44"/>
      <c r="B570" s="45"/>
      <c r="C570" s="11"/>
      <c r="D570" s="21"/>
      <c r="E570" s="14"/>
      <c r="F570" s="14"/>
      <c r="G570"/>
    </row>
    <row r="571" spans="1:7" x14ac:dyDescent="0.2">
      <c r="A571" s="44"/>
      <c r="B571" s="45"/>
      <c r="C571" s="11"/>
      <c r="D571" s="21"/>
      <c r="E571" s="14"/>
      <c r="F571" s="14"/>
      <c r="G571"/>
    </row>
    <row r="572" spans="1:7" x14ac:dyDescent="0.2">
      <c r="A572" s="42"/>
      <c r="B572" s="43"/>
      <c r="C572" s="16"/>
      <c r="D572" s="21"/>
      <c r="E572" s="14"/>
      <c r="F572" s="14"/>
      <c r="G572"/>
    </row>
    <row r="573" spans="1:7" x14ac:dyDescent="0.2">
      <c r="A573" s="42"/>
      <c r="B573" s="43"/>
      <c r="C573" s="16"/>
      <c r="D573" s="46"/>
      <c r="E573" s="47"/>
      <c r="F573" s="46"/>
      <c r="G573"/>
    </row>
    <row r="574" spans="1:7" x14ac:dyDescent="0.2">
      <c r="A574" s="44"/>
      <c r="B574" s="45"/>
      <c r="C574" s="11"/>
      <c r="D574" s="21"/>
      <c r="E574" s="14"/>
      <c r="F574" s="14"/>
      <c r="G574"/>
    </row>
    <row r="575" spans="1:7" x14ac:dyDescent="0.2">
      <c r="A575" s="42"/>
      <c r="B575" s="43"/>
      <c r="C575" s="16"/>
      <c r="D575" s="21"/>
      <c r="E575" s="14"/>
      <c r="F575" s="14"/>
      <c r="G575"/>
    </row>
    <row r="576" spans="1:7" x14ac:dyDescent="0.2">
      <c r="A576" s="42"/>
      <c r="B576" s="43"/>
      <c r="C576" s="16"/>
      <c r="D576" s="46"/>
      <c r="E576" s="47"/>
      <c r="F576" s="46"/>
      <c r="G576"/>
    </row>
    <row r="577" spans="1:7" x14ac:dyDescent="0.2">
      <c r="A577" s="44"/>
      <c r="B577" s="45"/>
      <c r="C577" s="11"/>
      <c r="D577" s="21"/>
      <c r="E577" s="14"/>
      <c r="F577" s="14"/>
      <c r="G577"/>
    </row>
    <row r="578" spans="1:7" x14ac:dyDescent="0.2">
      <c r="A578" s="42"/>
      <c r="B578" s="43"/>
      <c r="C578" s="16"/>
      <c r="D578" s="46"/>
      <c r="E578" s="47"/>
      <c r="F578" s="46"/>
      <c r="G578"/>
    </row>
    <row r="579" spans="1:7" x14ac:dyDescent="0.2">
      <c r="A579" s="44"/>
      <c r="B579" s="45"/>
      <c r="C579" s="11"/>
      <c r="D579" s="21"/>
      <c r="E579" s="14"/>
      <c r="F579" s="14"/>
      <c r="G579"/>
    </row>
    <row r="580" spans="1:7" x14ac:dyDescent="0.2">
      <c r="A580" s="42"/>
      <c r="B580" s="43"/>
      <c r="C580" s="16"/>
      <c r="D580" s="21"/>
      <c r="E580" s="14"/>
      <c r="F580" s="14"/>
      <c r="G580"/>
    </row>
    <row r="581" spans="1:7" x14ac:dyDescent="0.2">
      <c r="A581" s="42"/>
      <c r="B581" s="43"/>
      <c r="C581" s="16"/>
      <c r="D581" s="46"/>
      <c r="E581" s="47"/>
      <c r="F581" s="46"/>
      <c r="G581"/>
    </row>
    <row r="582" spans="1:7" x14ac:dyDescent="0.2">
      <c r="A582" s="44"/>
      <c r="B582" s="45"/>
      <c r="C582" s="11"/>
      <c r="D582" s="21"/>
      <c r="E582" s="14"/>
      <c r="F582" s="14"/>
      <c r="G582"/>
    </row>
    <row r="583" spans="1:7" x14ac:dyDescent="0.2">
      <c r="A583" s="44"/>
      <c r="B583" s="45"/>
      <c r="C583" s="11"/>
      <c r="D583" s="21"/>
      <c r="E583" s="14"/>
      <c r="F583" s="14"/>
      <c r="G583"/>
    </row>
    <row r="584" spans="1:7" x14ac:dyDescent="0.2">
      <c r="A584" s="42"/>
      <c r="B584" s="43"/>
      <c r="C584" s="16"/>
      <c r="D584" s="46"/>
      <c r="E584" s="47"/>
      <c r="F584" s="46"/>
      <c r="G584"/>
    </row>
    <row r="585" spans="1:7" x14ac:dyDescent="0.2">
      <c r="A585" s="44"/>
      <c r="B585" s="45"/>
      <c r="C585" s="11"/>
      <c r="D585" s="21"/>
      <c r="E585" s="14"/>
      <c r="F585" s="14"/>
      <c r="G585"/>
    </row>
    <row r="586" spans="1:7" x14ac:dyDescent="0.2">
      <c r="A586" s="42"/>
      <c r="B586" s="43"/>
      <c r="C586" s="16"/>
      <c r="D586" s="21"/>
      <c r="E586" s="14"/>
      <c r="F586" s="14"/>
      <c r="G586"/>
    </row>
    <row r="587" spans="1:7" x14ac:dyDescent="0.2">
      <c r="A587" s="42"/>
      <c r="B587" s="43"/>
      <c r="C587" s="16"/>
      <c r="D587" s="46"/>
      <c r="E587" s="47"/>
      <c r="F587" s="46"/>
      <c r="G587"/>
    </row>
    <row r="588" spans="1:7" x14ac:dyDescent="0.2">
      <c r="A588" s="44"/>
      <c r="B588" s="45"/>
      <c r="C588" s="11"/>
      <c r="D588" s="21"/>
      <c r="E588" s="14"/>
      <c r="F588" s="14"/>
      <c r="G588"/>
    </row>
    <row r="589" spans="1:7" x14ac:dyDescent="0.2">
      <c r="A589" s="44"/>
      <c r="B589" s="45"/>
      <c r="C589" s="11"/>
      <c r="D589" s="21"/>
      <c r="E589" s="14"/>
      <c r="F589" s="14"/>
      <c r="G589"/>
    </row>
    <row r="590" spans="1:7" x14ac:dyDescent="0.2">
      <c r="A590" s="299"/>
      <c r="B590" s="299"/>
      <c r="C590" s="299"/>
      <c r="D590" s="299"/>
      <c r="E590" s="299"/>
      <c r="F590" s="299"/>
      <c r="G590"/>
    </row>
    <row r="591" spans="1:7" x14ac:dyDescent="0.2">
      <c r="A591" s="40"/>
      <c r="B591" s="41"/>
      <c r="C591" s="17"/>
      <c r="D591" s="25"/>
      <c r="E591" s="20"/>
      <c r="F591" s="20"/>
      <c r="G591"/>
    </row>
    <row r="592" spans="1:7" x14ac:dyDescent="0.2">
      <c r="A592" s="42"/>
      <c r="B592" s="43"/>
      <c r="C592" s="16"/>
      <c r="D592" s="21"/>
      <c r="E592" s="14"/>
      <c r="F592" s="14"/>
      <c r="G592"/>
    </row>
    <row r="593" spans="1:7" x14ac:dyDescent="0.2">
      <c r="A593" s="42"/>
      <c r="B593" s="43"/>
      <c r="C593" s="16"/>
      <c r="D593" s="46"/>
      <c r="E593" s="47"/>
      <c r="F593" s="46"/>
      <c r="G593"/>
    </row>
    <row r="594" spans="1:7" x14ac:dyDescent="0.2">
      <c r="A594" s="44"/>
      <c r="B594" s="45"/>
      <c r="C594" s="11"/>
      <c r="D594" s="21"/>
      <c r="E594" s="14"/>
      <c r="F594" s="14"/>
      <c r="G594"/>
    </row>
    <row r="595" spans="1:7" x14ac:dyDescent="0.2">
      <c r="A595" s="42"/>
      <c r="B595" s="43"/>
      <c r="C595" s="16"/>
      <c r="D595" s="46"/>
      <c r="E595" s="47"/>
      <c r="F595" s="46"/>
      <c r="G595"/>
    </row>
    <row r="596" spans="1:7" x14ac:dyDescent="0.2">
      <c r="A596" s="44"/>
      <c r="B596" s="45"/>
      <c r="C596" s="11"/>
      <c r="D596" s="21"/>
      <c r="E596" s="14"/>
      <c r="F596" s="14"/>
      <c r="G596"/>
    </row>
    <row r="597" spans="1:7" x14ac:dyDescent="0.2">
      <c r="A597" s="42"/>
      <c r="B597" s="43"/>
      <c r="C597" s="16"/>
      <c r="D597" s="46"/>
      <c r="E597" s="47"/>
      <c r="F597" s="46"/>
      <c r="G597"/>
    </row>
    <row r="598" spans="1:7" x14ac:dyDescent="0.2">
      <c r="A598" s="44"/>
      <c r="B598" s="45"/>
      <c r="C598" s="11"/>
      <c r="D598" s="21"/>
      <c r="E598" s="14"/>
      <c r="F598" s="14"/>
      <c r="G598"/>
    </row>
    <row r="599" spans="1:7" x14ac:dyDescent="0.2">
      <c r="A599" s="42"/>
      <c r="B599" s="43"/>
      <c r="C599" s="16"/>
      <c r="D599" s="21"/>
      <c r="E599" s="14"/>
      <c r="F599" s="14"/>
      <c r="G599"/>
    </row>
    <row r="600" spans="1:7" x14ac:dyDescent="0.2">
      <c r="A600" s="42"/>
      <c r="B600" s="43"/>
      <c r="C600" s="16"/>
      <c r="D600" s="46"/>
      <c r="E600" s="47"/>
      <c r="F600" s="46"/>
      <c r="G600"/>
    </row>
    <row r="601" spans="1:7" x14ac:dyDescent="0.2">
      <c r="A601" s="44"/>
      <c r="B601" s="45"/>
      <c r="C601" s="11"/>
      <c r="D601" s="21"/>
      <c r="E601" s="14"/>
      <c r="F601" s="14"/>
      <c r="G601"/>
    </row>
    <row r="602" spans="1:7" x14ac:dyDescent="0.2">
      <c r="A602" s="44"/>
      <c r="B602" s="45"/>
      <c r="C602" s="11"/>
      <c r="D602" s="21"/>
      <c r="E602" s="14"/>
      <c r="F602" s="14"/>
      <c r="G602"/>
    </row>
    <row r="603" spans="1:7" x14ac:dyDescent="0.2">
      <c r="A603" s="42"/>
      <c r="B603" s="43"/>
      <c r="C603" s="16"/>
      <c r="D603" s="21"/>
      <c r="E603" s="14"/>
      <c r="F603" s="14"/>
      <c r="G603"/>
    </row>
    <row r="604" spans="1:7" x14ac:dyDescent="0.2">
      <c r="A604" s="42"/>
      <c r="B604" s="43"/>
      <c r="C604" s="16"/>
      <c r="D604" s="46"/>
      <c r="E604" s="47"/>
      <c r="F604" s="46"/>
      <c r="G604"/>
    </row>
    <row r="605" spans="1:7" x14ac:dyDescent="0.2">
      <c r="A605" s="44"/>
      <c r="B605" s="45"/>
      <c r="C605" s="11"/>
      <c r="D605" s="21"/>
      <c r="E605" s="14"/>
      <c r="F605" s="14"/>
      <c r="G605"/>
    </row>
    <row r="606" spans="1:7" x14ac:dyDescent="0.2">
      <c r="A606" s="44"/>
      <c r="B606" s="45"/>
      <c r="C606" s="11"/>
      <c r="D606" s="21"/>
      <c r="E606" s="14"/>
      <c r="F606" s="14"/>
      <c r="G606"/>
    </row>
    <row r="607" spans="1:7" x14ac:dyDescent="0.2">
      <c r="A607" s="299"/>
      <c r="B607" s="299"/>
      <c r="C607" s="299"/>
      <c r="D607" s="299"/>
      <c r="E607" s="299"/>
      <c r="F607" s="299"/>
      <c r="G607"/>
    </row>
    <row r="608" spans="1:7" x14ac:dyDescent="0.2">
      <c r="A608" s="40"/>
      <c r="B608" s="41"/>
      <c r="C608" s="17"/>
      <c r="D608" s="25"/>
      <c r="E608" s="20"/>
      <c r="F608" s="20"/>
      <c r="G608"/>
    </row>
    <row r="609" spans="1:7" x14ac:dyDescent="0.2">
      <c r="A609" s="42"/>
      <c r="B609" s="43"/>
      <c r="C609" s="16"/>
      <c r="D609" s="21"/>
      <c r="E609" s="14"/>
      <c r="F609" s="14"/>
      <c r="G609"/>
    </row>
    <row r="610" spans="1:7" x14ac:dyDescent="0.2">
      <c r="A610" s="42"/>
      <c r="B610" s="43"/>
      <c r="C610" s="16"/>
      <c r="D610" s="46"/>
      <c r="E610" s="47"/>
      <c r="F610" s="46"/>
      <c r="G610"/>
    </row>
    <row r="611" spans="1:7" x14ac:dyDescent="0.2">
      <c r="A611" s="44"/>
      <c r="B611" s="45"/>
      <c r="C611" s="11"/>
      <c r="D611" s="21"/>
      <c r="E611" s="14"/>
      <c r="F611" s="14"/>
      <c r="G611"/>
    </row>
    <row r="612" spans="1:7" x14ac:dyDescent="0.2">
      <c r="A612" s="299"/>
      <c r="B612" s="299"/>
      <c r="C612" s="299"/>
      <c r="D612" s="299"/>
      <c r="E612" s="299"/>
      <c r="F612" s="299"/>
      <c r="G612"/>
    </row>
    <row r="613" spans="1:7" x14ac:dyDescent="0.2">
      <c r="A613" s="304"/>
      <c r="B613" s="304"/>
      <c r="C613" s="304"/>
      <c r="D613" s="304"/>
      <c r="E613" s="304"/>
      <c r="F613" s="304"/>
      <c r="G613"/>
    </row>
    <row r="614" spans="1:7" x14ac:dyDescent="0.2">
      <c r="G614"/>
    </row>
    <row r="615" spans="1:7" x14ac:dyDescent="0.2">
      <c r="G615"/>
    </row>
    <row r="616" spans="1:7" x14ac:dyDescent="0.2">
      <c r="G616"/>
    </row>
    <row r="617" spans="1:7" ht="15.75" x14ac:dyDescent="0.25">
      <c r="A617" s="294"/>
      <c r="B617" s="294"/>
      <c r="C617" s="294"/>
      <c r="D617" s="294"/>
      <c r="E617" s="294"/>
      <c r="F617" s="294"/>
      <c r="G617"/>
    </row>
    <row r="618" spans="1:7" ht="18" x14ac:dyDescent="0.25">
      <c r="A618" s="303"/>
      <c r="B618" s="303"/>
      <c r="C618" s="303"/>
      <c r="D618" s="303"/>
      <c r="E618" s="303"/>
      <c r="F618" s="303"/>
      <c r="G618"/>
    </row>
    <row r="619" spans="1:7" x14ac:dyDescent="0.2">
      <c r="A619" s="48"/>
      <c r="B619" s="48"/>
      <c r="C619" s="48"/>
      <c r="D619" s="22"/>
      <c r="E619" s="22"/>
      <c r="F619" s="79"/>
      <c r="G619"/>
    </row>
    <row r="620" spans="1:7" x14ac:dyDescent="0.2">
      <c r="A620" s="11"/>
      <c r="B620" s="49"/>
      <c r="C620" s="17"/>
      <c r="D620" s="12"/>
      <c r="E620" s="12"/>
      <c r="F620" s="13"/>
      <c r="G620"/>
    </row>
    <row r="621" spans="1:7" x14ac:dyDescent="0.2">
      <c r="A621" s="11"/>
      <c r="B621" s="50"/>
      <c r="C621" s="16"/>
      <c r="D621" s="12"/>
      <c r="E621" s="12"/>
      <c r="F621" s="13"/>
      <c r="G621"/>
    </row>
    <row r="622" spans="1:7" x14ac:dyDescent="0.2">
      <c r="A622" s="11"/>
      <c r="B622" s="50"/>
      <c r="C622" s="16"/>
      <c r="D622" s="12"/>
      <c r="E622" s="12"/>
      <c r="F622" s="13"/>
      <c r="G622"/>
    </row>
    <row r="623" spans="1:7" x14ac:dyDescent="0.2">
      <c r="A623" s="11"/>
      <c r="B623" s="51"/>
      <c r="C623" s="18"/>
      <c r="D623" s="12"/>
      <c r="E623" s="12"/>
      <c r="F623" s="13"/>
      <c r="G623"/>
    </row>
    <row r="624" spans="1:7" x14ac:dyDescent="0.2">
      <c r="A624" s="11"/>
      <c r="B624" s="49"/>
      <c r="C624" s="17"/>
      <c r="D624" s="12"/>
      <c r="E624" s="12"/>
      <c r="F624" s="13"/>
      <c r="G624"/>
    </row>
    <row r="625" spans="1:7" x14ac:dyDescent="0.2">
      <c r="A625" s="11"/>
      <c r="B625" s="50"/>
      <c r="C625" s="16"/>
      <c r="D625" s="12"/>
      <c r="E625" s="12"/>
      <c r="F625" s="13"/>
      <c r="G625"/>
    </row>
    <row r="626" spans="1:7" x14ac:dyDescent="0.2">
      <c r="A626" s="11"/>
      <c r="B626" s="50"/>
      <c r="C626" s="16"/>
      <c r="D626" s="12"/>
      <c r="E626" s="12"/>
      <c r="F626" s="13"/>
      <c r="G626"/>
    </row>
    <row r="627" spans="1:7" x14ac:dyDescent="0.2">
      <c r="A627" s="11"/>
      <c r="B627" s="52"/>
      <c r="C627" s="18"/>
      <c r="D627" s="12"/>
      <c r="E627" s="12"/>
      <c r="F627" s="13"/>
      <c r="G627"/>
    </row>
    <row r="628" spans="1:7" x14ac:dyDescent="0.2">
      <c r="A628" s="11"/>
      <c r="B628" s="50"/>
      <c r="C628" s="16"/>
      <c r="D628" s="12"/>
      <c r="E628" s="12"/>
      <c r="F628" s="13"/>
      <c r="G628"/>
    </row>
    <row r="629" spans="1:7" x14ac:dyDescent="0.2">
      <c r="A629" s="11"/>
      <c r="B629" s="50"/>
      <c r="C629" s="16"/>
      <c r="D629" s="12"/>
      <c r="E629" s="12"/>
      <c r="F629" s="13"/>
      <c r="G629"/>
    </row>
    <row r="630" spans="1:7" x14ac:dyDescent="0.2">
      <c r="A630" s="11"/>
      <c r="B630" s="52"/>
      <c r="C630" s="11"/>
      <c r="D630" s="12"/>
      <c r="E630" s="12"/>
      <c r="F630" s="53"/>
      <c r="G630"/>
    </row>
    <row r="631" spans="1:7" x14ac:dyDescent="0.2">
      <c r="A631" s="11"/>
      <c r="B631" s="50"/>
      <c r="C631" s="16"/>
      <c r="D631" s="12"/>
      <c r="E631" s="12"/>
      <c r="F631" s="13"/>
      <c r="G631"/>
    </row>
    <row r="632" spans="1:7" x14ac:dyDescent="0.2">
      <c r="A632" s="11"/>
      <c r="B632" s="50"/>
      <c r="C632" s="16"/>
      <c r="D632" s="12"/>
      <c r="E632" s="12"/>
      <c r="F632" s="13"/>
      <c r="G632"/>
    </row>
    <row r="633" spans="1:7" x14ac:dyDescent="0.2">
      <c r="A633" s="11"/>
      <c r="B633" s="52"/>
      <c r="C633" s="11"/>
      <c r="D633" s="12"/>
      <c r="E633" s="12"/>
      <c r="F633" s="13"/>
      <c r="G633"/>
    </row>
    <row r="634" spans="1:7" x14ac:dyDescent="0.2">
      <c r="A634" s="11"/>
      <c r="B634" s="49"/>
      <c r="C634" s="17"/>
      <c r="D634" s="12"/>
      <c r="E634" s="12"/>
      <c r="F634" s="13"/>
      <c r="G634"/>
    </row>
    <row r="635" spans="1:7" x14ac:dyDescent="0.2">
      <c r="A635" s="11"/>
      <c r="B635" s="50"/>
      <c r="C635" s="16"/>
      <c r="D635" s="12"/>
      <c r="E635" s="12"/>
      <c r="F635" s="13"/>
      <c r="G635"/>
    </row>
    <row r="636" spans="1:7" x14ac:dyDescent="0.2">
      <c r="A636" s="11"/>
      <c r="B636" s="50"/>
      <c r="C636" s="16"/>
      <c r="D636" s="12"/>
      <c r="E636" s="12"/>
      <c r="F636" s="13"/>
      <c r="G636"/>
    </row>
    <row r="637" spans="1:7" x14ac:dyDescent="0.2">
      <c r="A637" s="11"/>
      <c r="B637" s="52"/>
      <c r="C637" s="18"/>
      <c r="D637" s="12"/>
      <c r="E637" s="12"/>
      <c r="F637" s="13"/>
      <c r="G637"/>
    </row>
    <row r="638" spans="1:7" x14ac:dyDescent="0.2">
      <c r="A638" s="11"/>
      <c r="B638" s="52"/>
      <c r="C638" s="18"/>
      <c r="D638" s="12"/>
      <c r="E638" s="12"/>
      <c r="F638" s="13"/>
      <c r="G638"/>
    </row>
    <row r="639" spans="1:7" x14ac:dyDescent="0.2">
      <c r="A639" s="11"/>
      <c r="B639" s="52"/>
      <c r="C639" s="18"/>
      <c r="D639" s="12"/>
      <c r="E639" s="12"/>
      <c r="F639" s="13"/>
      <c r="G639"/>
    </row>
    <row r="640" spans="1:7" x14ac:dyDescent="0.2">
      <c r="A640" s="11"/>
      <c r="B640" s="52"/>
      <c r="C640" s="16"/>
      <c r="D640" s="12"/>
      <c r="E640" s="12"/>
      <c r="F640" s="13"/>
      <c r="G640"/>
    </row>
    <row r="641" spans="1:7" x14ac:dyDescent="0.2">
      <c r="A641" s="11"/>
      <c r="B641" s="52"/>
      <c r="C641" s="11"/>
      <c r="D641" s="12"/>
      <c r="E641" s="12"/>
      <c r="F641" s="13"/>
      <c r="G641"/>
    </row>
    <row r="642" spans="1:7" x14ac:dyDescent="0.2">
      <c r="A642" s="11"/>
      <c r="B642" s="52"/>
      <c r="C642" s="11"/>
      <c r="D642" s="12"/>
      <c r="E642" s="12"/>
      <c r="F642" s="13"/>
      <c r="G642"/>
    </row>
    <row r="643" spans="1:7" x14ac:dyDescent="0.2">
      <c r="A643" s="11"/>
      <c r="B643" s="49"/>
      <c r="C643" s="17"/>
      <c r="D643" s="12"/>
      <c r="E643" s="12"/>
      <c r="F643" s="13"/>
      <c r="G643"/>
    </row>
    <row r="644" spans="1:7" x14ac:dyDescent="0.2">
      <c r="A644" s="11"/>
      <c r="B644" s="50"/>
      <c r="C644" s="16"/>
      <c r="D644" s="12"/>
      <c r="E644" s="12"/>
      <c r="F644" s="13"/>
      <c r="G644"/>
    </row>
    <row r="645" spans="1:7" x14ac:dyDescent="0.2">
      <c r="A645" s="11"/>
      <c r="B645" s="50"/>
      <c r="C645" s="16"/>
      <c r="D645" s="12"/>
      <c r="E645" s="12"/>
      <c r="F645" s="13"/>
      <c r="G645"/>
    </row>
    <row r="646" spans="1:7" x14ac:dyDescent="0.2">
      <c r="A646" s="11"/>
      <c r="B646" s="52"/>
      <c r="C646" s="18"/>
      <c r="D646" s="12"/>
      <c r="E646" s="12"/>
      <c r="F646" s="13"/>
      <c r="G646"/>
    </row>
    <row r="647" spans="1:7" x14ac:dyDescent="0.2">
      <c r="A647" s="11"/>
      <c r="B647" s="52"/>
      <c r="C647" s="18"/>
      <c r="D647" s="12"/>
      <c r="E647" s="12"/>
      <c r="F647" s="13"/>
      <c r="G647"/>
    </row>
    <row r="648" spans="1:7" x14ac:dyDescent="0.2">
      <c r="A648" s="11"/>
      <c r="B648" s="52"/>
      <c r="C648" s="18"/>
      <c r="D648" s="12"/>
      <c r="E648" s="12"/>
      <c r="F648" s="13"/>
      <c r="G648"/>
    </row>
    <row r="649" spans="1:7" x14ac:dyDescent="0.2">
      <c r="A649" s="11"/>
      <c r="B649" s="50"/>
      <c r="C649" s="16"/>
      <c r="D649" s="12"/>
      <c r="E649" s="12"/>
      <c r="F649" s="13"/>
      <c r="G649"/>
    </row>
    <row r="650" spans="1:7" x14ac:dyDescent="0.2">
      <c r="A650" s="11"/>
      <c r="B650" s="52"/>
      <c r="C650" s="11"/>
      <c r="D650" s="12"/>
      <c r="E650" s="12"/>
      <c r="F650" s="13"/>
      <c r="G650"/>
    </row>
    <row r="651" spans="1:7" x14ac:dyDescent="0.2">
      <c r="A651" s="11"/>
      <c r="B651" s="49"/>
      <c r="C651" s="17"/>
      <c r="D651" s="12"/>
      <c r="E651" s="12"/>
      <c r="F651" s="13"/>
      <c r="G651"/>
    </row>
    <row r="652" spans="1:7" x14ac:dyDescent="0.2">
      <c r="A652" s="54"/>
      <c r="B652" s="52"/>
      <c r="C652" s="11"/>
      <c r="D652" s="12"/>
      <c r="E652" s="12"/>
      <c r="F652" s="13"/>
      <c r="G652"/>
    </row>
    <row r="653" spans="1:7" x14ac:dyDescent="0.2">
      <c r="A653" s="54"/>
      <c r="B653" s="49"/>
      <c r="C653" s="11"/>
      <c r="D653" s="12"/>
      <c r="E653" s="12"/>
      <c r="F653" s="13"/>
      <c r="G653"/>
    </row>
    <row r="654" spans="1:7" x14ac:dyDescent="0.2">
      <c r="A654" s="54"/>
      <c r="B654" s="50"/>
      <c r="C654" s="16"/>
      <c r="D654" s="12"/>
      <c r="E654" s="12"/>
      <c r="F654" s="13"/>
      <c r="G654"/>
    </row>
    <row r="655" spans="1:7" x14ac:dyDescent="0.2">
      <c r="A655" s="54"/>
      <c r="B655" s="50"/>
      <c r="C655" s="16"/>
      <c r="D655" s="12"/>
      <c r="E655" s="12"/>
      <c r="F655" s="13"/>
      <c r="G655"/>
    </row>
    <row r="656" spans="1:7" x14ac:dyDescent="0.2">
      <c r="A656" s="11"/>
      <c r="B656" s="52"/>
      <c r="C656" s="11"/>
      <c r="D656" s="12"/>
      <c r="E656" s="12"/>
      <c r="F656" s="13"/>
      <c r="G656"/>
    </row>
    <row r="657" spans="1:7" x14ac:dyDescent="0.2">
      <c r="A657" s="11"/>
      <c r="B657" s="52"/>
      <c r="C657" s="18"/>
      <c r="D657" s="12"/>
      <c r="E657" s="12"/>
      <c r="F657" s="13"/>
      <c r="G657"/>
    </row>
    <row r="658" spans="1:7" x14ac:dyDescent="0.2">
      <c r="A658" s="11"/>
      <c r="B658" s="52"/>
      <c r="C658" s="55"/>
      <c r="D658" s="12"/>
      <c r="E658" s="12"/>
      <c r="F658" s="13"/>
      <c r="G658"/>
    </row>
    <row r="659" spans="1:7" x14ac:dyDescent="0.2">
      <c r="A659" s="11"/>
      <c r="B659" s="52"/>
      <c r="C659" s="11"/>
      <c r="D659" s="12"/>
      <c r="E659" s="12"/>
      <c r="F659" s="13"/>
      <c r="G659"/>
    </row>
    <row r="660" spans="1:7" x14ac:dyDescent="0.2">
      <c r="A660" s="11"/>
      <c r="B660" s="49"/>
      <c r="C660" s="56"/>
      <c r="D660" s="12"/>
      <c r="E660" s="12"/>
      <c r="F660" s="13"/>
      <c r="G660"/>
    </row>
    <row r="661" spans="1:7" x14ac:dyDescent="0.2">
      <c r="A661" s="11"/>
      <c r="B661" s="50"/>
      <c r="C661" s="16"/>
      <c r="D661" s="12"/>
      <c r="E661" s="12"/>
      <c r="F661" s="13"/>
      <c r="G661"/>
    </row>
    <row r="662" spans="1:7" x14ac:dyDescent="0.2">
      <c r="A662" s="11"/>
      <c r="B662" s="50"/>
      <c r="C662" s="16"/>
      <c r="D662" s="12"/>
      <c r="E662" s="12"/>
      <c r="F662" s="13"/>
      <c r="G662"/>
    </row>
    <row r="663" spans="1:7" x14ac:dyDescent="0.2">
      <c r="A663" s="11"/>
      <c r="B663" s="51"/>
      <c r="C663" s="11"/>
      <c r="D663" s="12"/>
      <c r="E663" s="12"/>
      <c r="F663" s="13"/>
      <c r="G663"/>
    </row>
    <row r="664" spans="1:7" x14ac:dyDescent="0.2">
      <c r="A664" s="11"/>
      <c r="B664" s="49"/>
      <c r="C664" s="17"/>
      <c r="D664" s="12"/>
      <c r="E664" s="12"/>
      <c r="F664" s="13"/>
      <c r="G664"/>
    </row>
    <row r="665" spans="1:7" x14ac:dyDescent="0.2">
      <c r="A665" s="11"/>
      <c r="B665" s="50"/>
      <c r="C665" s="16"/>
      <c r="D665" s="12"/>
      <c r="E665" s="12"/>
      <c r="F665" s="13"/>
      <c r="G665"/>
    </row>
    <row r="666" spans="1:7" x14ac:dyDescent="0.2">
      <c r="A666" s="11"/>
      <c r="B666" s="50"/>
      <c r="C666" s="16"/>
      <c r="D666" s="12"/>
      <c r="E666" s="12"/>
      <c r="F666" s="13"/>
      <c r="G666"/>
    </row>
    <row r="667" spans="1:7" x14ac:dyDescent="0.2">
      <c r="A667" s="11"/>
      <c r="B667" s="52"/>
      <c r="C667" s="11"/>
      <c r="D667" s="12"/>
      <c r="E667" s="12"/>
      <c r="F667" s="13"/>
      <c r="G667"/>
    </row>
    <row r="668" spans="1:7" x14ac:dyDescent="0.2">
      <c r="A668" s="11"/>
      <c r="B668" s="50"/>
      <c r="C668" s="16"/>
      <c r="D668" s="12"/>
      <c r="E668" s="12"/>
      <c r="F668" s="13"/>
      <c r="G668"/>
    </row>
    <row r="669" spans="1:7" x14ac:dyDescent="0.2">
      <c r="A669" s="11"/>
      <c r="B669" s="50"/>
      <c r="C669" s="16"/>
      <c r="D669" s="12"/>
      <c r="E669" s="12"/>
      <c r="F669" s="13"/>
      <c r="G669"/>
    </row>
    <row r="670" spans="1:7" x14ac:dyDescent="0.2">
      <c r="A670" s="11"/>
      <c r="B670" s="52"/>
      <c r="C670" s="11"/>
      <c r="D670" s="12"/>
      <c r="E670" s="12"/>
      <c r="F670" s="13"/>
      <c r="G670"/>
    </row>
    <row r="671" spans="1:7" x14ac:dyDescent="0.2">
      <c r="A671" s="11"/>
      <c r="B671" s="50"/>
      <c r="C671" s="16"/>
      <c r="D671" s="12"/>
      <c r="E671" s="12"/>
      <c r="F671" s="13"/>
      <c r="G671"/>
    </row>
    <row r="672" spans="1:7" x14ac:dyDescent="0.2">
      <c r="A672" s="11"/>
      <c r="B672" s="50"/>
      <c r="C672" s="16"/>
      <c r="D672" s="12"/>
      <c r="E672" s="12"/>
      <c r="F672" s="13"/>
      <c r="G672"/>
    </row>
    <row r="673" spans="1:7" x14ac:dyDescent="0.2">
      <c r="A673" s="11"/>
      <c r="B673" s="52"/>
      <c r="C673" s="11"/>
      <c r="D673" s="12"/>
      <c r="E673" s="12"/>
      <c r="F673" s="13"/>
      <c r="G673"/>
    </row>
    <row r="674" spans="1:7" x14ac:dyDescent="0.2">
      <c r="A674" s="11"/>
      <c r="B674" s="49"/>
      <c r="C674" s="56"/>
      <c r="D674" s="12"/>
      <c r="E674" s="12"/>
      <c r="F674" s="13"/>
      <c r="G674"/>
    </row>
    <row r="675" spans="1:7" x14ac:dyDescent="0.2">
      <c r="A675" s="11"/>
      <c r="B675" s="50"/>
      <c r="C675" s="16"/>
      <c r="D675" s="12"/>
      <c r="E675" s="12"/>
      <c r="F675" s="13"/>
      <c r="G675"/>
    </row>
    <row r="676" spans="1:7" x14ac:dyDescent="0.2">
      <c r="A676" s="11"/>
      <c r="B676" s="50"/>
      <c r="C676" s="16"/>
      <c r="D676" s="12"/>
      <c r="E676" s="12"/>
      <c r="F676" s="13"/>
      <c r="G676"/>
    </row>
    <row r="677" spans="1:7" x14ac:dyDescent="0.2">
      <c r="A677" s="11"/>
      <c r="B677" s="52"/>
      <c r="C677" s="11"/>
      <c r="D677" s="12"/>
      <c r="E677" s="12"/>
      <c r="F677" s="13"/>
      <c r="G677"/>
    </row>
    <row r="678" spans="1:7" x14ac:dyDescent="0.2">
      <c r="A678" s="11"/>
      <c r="B678" s="52"/>
      <c r="C678" s="11"/>
      <c r="D678" s="12"/>
      <c r="E678" s="12"/>
      <c r="F678" s="13"/>
      <c r="G678"/>
    </row>
    <row r="679" spans="1:7" x14ac:dyDescent="0.2">
      <c r="A679" s="11"/>
      <c r="B679" s="52"/>
      <c r="C679" s="11"/>
      <c r="D679" s="12"/>
      <c r="E679" s="12"/>
      <c r="F679" s="13"/>
      <c r="G679"/>
    </row>
    <row r="680" spans="1:7" x14ac:dyDescent="0.2">
      <c r="A680" s="11"/>
      <c r="B680" s="50"/>
      <c r="C680" s="16"/>
      <c r="D680" s="12"/>
      <c r="E680" s="12"/>
      <c r="F680" s="13"/>
      <c r="G680"/>
    </row>
    <row r="681" spans="1:7" x14ac:dyDescent="0.2">
      <c r="A681" s="11"/>
      <c r="B681" s="50"/>
      <c r="C681" s="16"/>
      <c r="D681" s="12"/>
      <c r="E681" s="12"/>
      <c r="F681" s="13"/>
      <c r="G681"/>
    </row>
    <row r="682" spans="1:7" x14ac:dyDescent="0.2">
      <c r="A682" s="11"/>
      <c r="B682" s="52"/>
      <c r="C682" s="18"/>
      <c r="D682" s="57"/>
      <c r="E682" s="57"/>
      <c r="F682" s="13"/>
      <c r="G682"/>
    </row>
    <row r="683" spans="1:7" x14ac:dyDescent="0.2">
      <c r="A683" s="11"/>
      <c r="B683" s="52"/>
      <c r="C683" s="18"/>
      <c r="D683" s="57"/>
      <c r="E683" s="57"/>
      <c r="F683" s="13"/>
      <c r="G683"/>
    </row>
    <row r="684" spans="1:7" x14ac:dyDescent="0.2">
      <c r="A684" s="11"/>
      <c r="B684" s="49"/>
      <c r="C684" s="17"/>
      <c r="D684" s="12"/>
      <c r="E684" s="12"/>
      <c r="F684" s="13"/>
      <c r="G684"/>
    </row>
    <row r="685" spans="1:7" x14ac:dyDescent="0.2">
      <c r="A685" s="11"/>
      <c r="B685" s="50"/>
      <c r="C685" s="16"/>
      <c r="D685" s="12"/>
      <c r="E685" s="12"/>
      <c r="F685" s="13"/>
      <c r="G685"/>
    </row>
    <row r="686" spans="1:7" x14ac:dyDescent="0.2">
      <c r="A686" s="11"/>
      <c r="B686" s="50"/>
      <c r="C686" s="16"/>
      <c r="D686" s="12"/>
      <c r="E686" s="12"/>
      <c r="F686" s="13"/>
      <c r="G686"/>
    </row>
    <row r="687" spans="1:7" x14ac:dyDescent="0.2">
      <c r="A687" s="11"/>
      <c r="B687" s="51"/>
      <c r="C687" s="11"/>
      <c r="D687" s="12"/>
      <c r="E687" s="12"/>
      <c r="F687" s="13"/>
      <c r="G687"/>
    </row>
    <row r="688" spans="1:7" x14ac:dyDescent="0.2">
      <c r="A688" s="11"/>
      <c r="B688" s="52"/>
      <c r="C688" s="16"/>
      <c r="D688" s="12"/>
      <c r="E688" s="12"/>
      <c r="F688" s="13"/>
      <c r="G688"/>
    </row>
    <row r="689" spans="1:7" x14ac:dyDescent="0.2">
      <c r="A689" s="11"/>
      <c r="B689" s="58"/>
      <c r="C689" s="59"/>
      <c r="D689" s="12"/>
      <c r="E689" s="12"/>
      <c r="F689" s="13"/>
      <c r="G689"/>
    </row>
    <row r="690" spans="1:7" x14ac:dyDescent="0.2">
      <c r="A690" s="11"/>
      <c r="B690" s="52"/>
      <c r="C690" s="60"/>
      <c r="D690" s="12"/>
      <c r="E690" s="12"/>
      <c r="F690" s="13"/>
      <c r="G690"/>
    </row>
    <row r="691" spans="1:7" x14ac:dyDescent="0.2">
      <c r="A691" s="11"/>
      <c r="B691" s="51"/>
      <c r="C691" s="18"/>
      <c r="D691" s="12"/>
      <c r="E691" s="12"/>
      <c r="F691" s="13"/>
      <c r="G691"/>
    </row>
    <row r="692" spans="1:7" x14ac:dyDescent="0.2">
      <c r="A692" s="11"/>
      <c r="B692" s="41"/>
      <c r="C692" s="17"/>
      <c r="D692" s="12"/>
      <c r="E692" s="12"/>
      <c r="F692" s="13"/>
      <c r="G692"/>
    </row>
    <row r="693" spans="1:7" x14ac:dyDescent="0.2">
      <c r="A693" s="11"/>
      <c r="B693" s="43"/>
      <c r="C693" s="16"/>
      <c r="D693" s="12"/>
      <c r="E693" s="12"/>
      <c r="F693" s="13"/>
      <c r="G693"/>
    </row>
    <row r="694" spans="1:7" x14ac:dyDescent="0.2">
      <c r="A694" s="11"/>
      <c r="B694" s="43"/>
      <c r="C694" s="16"/>
      <c r="D694" s="12"/>
      <c r="E694" s="12"/>
      <c r="F694" s="13"/>
      <c r="G694"/>
    </row>
    <row r="695" spans="1:7" x14ac:dyDescent="0.2">
      <c r="A695" s="11"/>
      <c r="B695" s="52"/>
      <c r="C695" s="18"/>
      <c r="D695" s="12"/>
      <c r="E695" s="12"/>
      <c r="F695" s="13"/>
      <c r="G695"/>
    </row>
    <row r="696" spans="1:7" x14ac:dyDescent="0.2">
      <c r="A696" s="11"/>
      <c r="B696" s="50"/>
      <c r="C696" s="16"/>
      <c r="D696" s="12"/>
      <c r="E696" s="12"/>
      <c r="F696" s="13"/>
      <c r="G696"/>
    </row>
    <row r="697" spans="1:7" x14ac:dyDescent="0.2">
      <c r="A697" s="11"/>
      <c r="B697" s="49"/>
      <c r="C697" s="11"/>
      <c r="D697" s="12"/>
      <c r="E697" s="12"/>
      <c r="F697" s="13"/>
      <c r="G697"/>
    </row>
    <row r="698" spans="1:7" x14ac:dyDescent="0.2">
      <c r="A698" s="11"/>
      <c r="B698" s="49"/>
      <c r="C698" s="16"/>
      <c r="D698" s="12"/>
      <c r="E698" s="12"/>
      <c r="F698" s="13"/>
      <c r="G698"/>
    </row>
    <row r="699" spans="1:7" x14ac:dyDescent="0.2">
      <c r="A699" s="11"/>
      <c r="B699" s="49"/>
      <c r="C699" s="16"/>
      <c r="D699" s="12"/>
      <c r="E699" s="12"/>
      <c r="F699" s="13"/>
      <c r="G699"/>
    </row>
    <row r="700" spans="1:7" x14ac:dyDescent="0.2">
      <c r="A700" s="11"/>
      <c r="B700" s="52"/>
      <c r="C700" s="18"/>
      <c r="D700" s="12"/>
      <c r="E700" s="12"/>
      <c r="F700" s="13"/>
      <c r="G700"/>
    </row>
    <row r="701" spans="1:7" x14ac:dyDescent="0.2">
      <c r="A701" s="11"/>
      <c r="B701" s="51"/>
      <c r="C701" s="18"/>
      <c r="D701" s="12"/>
      <c r="E701" s="12"/>
      <c r="F701" s="13"/>
      <c r="G701"/>
    </row>
    <row r="702" spans="1:7" x14ac:dyDescent="0.2">
      <c r="A702" s="11"/>
      <c r="B702" s="52"/>
      <c r="C702" s="16"/>
      <c r="D702" s="12"/>
      <c r="E702" s="12"/>
      <c r="F702" s="13"/>
      <c r="G702"/>
    </row>
    <row r="703" spans="1:7" x14ac:dyDescent="0.2">
      <c r="A703" s="11"/>
      <c r="B703" s="52"/>
      <c r="C703" s="11"/>
      <c r="D703" s="12"/>
      <c r="E703" s="12"/>
      <c r="F703" s="13"/>
      <c r="G703"/>
    </row>
    <row r="704" spans="1:7" x14ac:dyDescent="0.2">
      <c r="A704" s="11"/>
      <c r="B704" s="43"/>
      <c r="C704" s="17"/>
      <c r="D704" s="12"/>
      <c r="E704" s="12"/>
      <c r="F704" s="13"/>
      <c r="G704"/>
    </row>
    <row r="705" spans="1:7" x14ac:dyDescent="0.2">
      <c r="A705" s="11"/>
      <c r="B705" s="50"/>
      <c r="C705" s="16"/>
      <c r="D705" s="12"/>
      <c r="E705" s="12"/>
      <c r="F705" s="13"/>
      <c r="G705"/>
    </row>
    <row r="706" spans="1:7" x14ac:dyDescent="0.2">
      <c r="A706" s="11"/>
      <c r="B706" s="52"/>
      <c r="C706" s="11"/>
      <c r="D706" s="12"/>
      <c r="E706" s="12"/>
      <c r="F706" s="13"/>
      <c r="G706"/>
    </row>
    <row r="707" spans="1:7" x14ac:dyDescent="0.2">
      <c r="A707" s="11"/>
      <c r="B707" s="50"/>
      <c r="C707" s="16"/>
      <c r="D707" s="12"/>
      <c r="E707" s="12"/>
      <c r="F707" s="13"/>
      <c r="G707"/>
    </row>
    <row r="708" spans="1:7" x14ac:dyDescent="0.2">
      <c r="A708" s="11"/>
      <c r="B708" s="52"/>
      <c r="C708" s="16"/>
      <c r="D708" s="12"/>
      <c r="E708" s="12"/>
      <c r="F708" s="13"/>
      <c r="G708"/>
    </row>
    <row r="709" spans="1:7" x14ac:dyDescent="0.2">
      <c r="A709" s="11"/>
      <c r="B709" s="52"/>
      <c r="C709" s="18"/>
      <c r="D709" s="12"/>
      <c r="E709" s="12"/>
      <c r="F709" s="13"/>
      <c r="G709"/>
    </row>
    <row r="710" spans="1:7" x14ac:dyDescent="0.2">
      <c r="A710" s="11"/>
      <c r="B710" s="52"/>
      <c r="C710" s="18"/>
      <c r="D710" s="12"/>
      <c r="E710" s="12"/>
      <c r="F710" s="13"/>
      <c r="G710"/>
    </row>
    <row r="711" spans="1:7" x14ac:dyDescent="0.2">
      <c r="A711" s="11"/>
      <c r="B711" s="41"/>
      <c r="C711" s="17"/>
      <c r="D711" s="12"/>
      <c r="E711" s="12"/>
      <c r="F711" s="13"/>
      <c r="G711"/>
    </row>
    <row r="712" spans="1:7" x14ac:dyDescent="0.2">
      <c r="A712" s="11"/>
      <c r="B712" s="43"/>
      <c r="C712" s="16"/>
      <c r="D712" s="12"/>
      <c r="E712" s="12"/>
      <c r="F712" s="13"/>
      <c r="G712"/>
    </row>
    <row r="713" spans="1:7" x14ac:dyDescent="0.2">
      <c r="A713" s="11"/>
      <c r="B713" s="43"/>
      <c r="C713" s="16"/>
      <c r="D713" s="12"/>
      <c r="E713" s="12"/>
      <c r="F713" s="13"/>
      <c r="G713"/>
    </row>
    <row r="714" spans="1:7" x14ac:dyDescent="0.2">
      <c r="A714" s="11"/>
      <c r="B714" s="51"/>
      <c r="C714" s="11"/>
      <c r="D714" s="12"/>
      <c r="E714" s="12"/>
      <c r="F714" s="13"/>
      <c r="G714"/>
    </row>
    <row r="715" spans="1:7" x14ac:dyDescent="0.2">
      <c r="A715" s="19"/>
      <c r="B715" s="61"/>
      <c r="C715" s="19"/>
      <c r="D715" s="62"/>
      <c r="E715" s="62"/>
      <c r="F715" s="20"/>
      <c r="G715"/>
    </row>
    <row r="716" spans="1:7" x14ac:dyDescent="0.2">
      <c r="G716"/>
    </row>
    <row r="717" spans="1:7" x14ac:dyDescent="0.2">
      <c r="G717"/>
    </row>
    <row r="718" spans="1:7" ht="15" x14ac:dyDescent="0.2">
      <c r="A718" s="301"/>
      <c r="B718" s="301"/>
      <c r="C718" s="301"/>
      <c r="D718" s="301"/>
      <c r="E718" s="301"/>
      <c r="F718" s="301"/>
      <c r="G718"/>
    </row>
    <row r="719" spans="1:7" ht="18" x14ac:dyDescent="0.25">
      <c r="A719" s="300"/>
      <c r="B719" s="305"/>
      <c r="C719" s="305"/>
      <c r="D719" s="305"/>
      <c r="E719" s="305"/>
      <c r="F719" s="305"/>
      <c r="G719"/>
    </row>
    <row r="720" spans="1:7" x14ac:dyDescent="0.2">
      <c r="A720" s="277"/>
      <c r="B720" s="279"/>
      <c r="C720" s="279"/>
      <c r="D720" s="277"/>
      <c r="E720" s="278"/>
      <c r="F720" s="278"/>
      <c r="G720"/>
    </row>
    <row r="721" spans="1:7" x14ac:dyDescent="0.2">
      <c r="A721" s="277"/>
      <c r="B721" s="279"/>
      <c r="C721" s="279"/>
      <c r="D721" s="277"/>
      <c r="E721" s="278"/>
      <c r="F721" s="278"/>
      <c r="G721"/>
    </row>
    <row r="722" spans="1:7" x14ac:dyDescent="0.2">
      <c r="A722" s="40"/>
      <c r="B722" s="41"/>
      <c r="C722" s="17"/>
      <c r="D722" s="25"/>
      <c r="E722" s="20"/>
      <c r="F722" s="20"/>
      <c r="G722"/>
    </row>
    <row r="723" spans="1:7" x14ac:dyDescent="0.2">
      <c r="A723" s="42"/>
      <c r="B723" s="43"/>
      <c r="C723" s="16"/>
      <c r="D723" s="21"/>
      <c r="E723" s="14"/>
      <c r="F723" s="14"/>
      <c r="G723"/>
    </row>
    <row r="724" spans="1:7" x14ac:dyDescent="0.2">
      <c r="A724" s="42"/>
      <c r="B724" s="43"/>
      <c r="C724" s="16"/>
      <c r="D724" s="21"/>
      <c r="E724" s="14"/>
      <c r="F724" s="14"/>
      <c r="G724"/>
    </row>
    <row r="725" spans="1:7" x14ac:dyDescent="0.2">
      <c r="A725" s="44"/>
      <c r="B725" s="45"/>
      <c r="C725" s="11"/>
      <c r="D725" s="21"/>
      <c r="E725" s="14"/>
      <c r="F725" s="14"/>
      <c r="G725"/>
    </row>
    <row r="726" spans="1:7" x14ac:dyDescent="0.2">
      <c r="A726" s="299"/>
      <c r="B726" s="299"/>
      <c r="C726" s="299"/>
      <c r="D726" s="299"/>
      <c r="E726" s="299"/>
      <c r="F726" s="299"/>
      <c r="G726"/>
    </row>
    <row r="727" spans="1:7" x14ac:dyDescent="0.2">
      <c r="A727" s="40"/>
      <c r="B727" s="41"/>
      <c r="C727" s="17"/>
      <c r="D727" s="25"/>
      <c r="E727" s="20"/>
      <c r="F727" s="20"/>
      <c r="G727"/>
    </row>
    <row r="728" spans="1:7" x14ac:dyDescent="0.2">
      <c r="A728" s="42"/>
      <c r="B728" s="43"/>
      <c r="C728" s="16"/>
      <c r="D728" s="21"/>
      <c r="E728" s="14"/>
      <c r="F728" s="14"/>
      <c r="G728"/>
    </row>
    <row r="729" spans="1:7" x14ac:dyDescent="0.2">
      <c r="A729" s="42"/>
      <c r="B729" s="43"/>
      <c r="C729" s="16"/>
      <c r="D729" s="21"/>
      <c r="E729" s="14"/>
      <c r="F729" s="14"/>
      <c r="G729"/>
    </row>
    <row r="730" spans="1:7" x14ac:dyDescent="0.2">
      <c r="A730" s="44"/>
      <c r="B730" s="45"/>
      <c r="C730" s="11"/>
      <c r="D730" s="21"/>
      <c r="E730" s="14"/>
      <c r="F730" s="14"/>
      <c r="G730"/>
    </row>
    <row r="731" spans="1:7" x14ac:dyDescent="0.2">
      <c r="A731" s="42"/>
      <c r="B731" s="43"/>
      <c r="C731" s="16"/>
      <c r="D731" s="21"/>
      <c r="E731" s="14"/>
      <c r="F731" s="14"/>
      <c r="G731"/>
    </row>
    <row r="732" spans="1:7" x14ac:dyDescent="0.2">
      <c r="A732" s="42"/>
      <c r="B732" s="43"/>
      <c r="C732" s="16"/>
      <c r="D732" s="21"/>
      <c r="E732" s="14"/>
      <c r="F732" s="14"/>
      <c r="G732"/>
    </row>
    <row r="733" spans="1:7" x14ac:dyDescent="0.2">
      <c r="A733" s="44"/>
      <c r="B733" s="45"/>
      <c r="C733" s="11"/>
      <c r="D733" s="21"/>
      <c r="E733" s="14"/>
      <c r="F733" s="14"/>
      <c r="G733"/>
    </row>
    <row r="734" spans="1:7" x14ac:dyDescent="0.2">
      <c r="A734" s="299"/>
      <c r="B734" s="299"/>
      <c r="C734" s="299"/>
      <c r="D734" s="299"/>
      <c r="E734" s="299"/>
      <c r="F734" s="299"/>
      <c r="G734"/>
    </row>
    <row r="735" spans="1:7" x14ac:dyDescent="0.2">
      <c r="A735" s="40"/>
      <c r="B735" s="41"/>
      <c r="C735" s="17"/>
      <c r="D735" s="25"/>
      <c r="E735" s="20"/>
      <c r="F735" s="20"/>
      <c r="G735"/>
    </row>
    <row r="736" spans="1:7" x14ac:dyDescent="0.2">
      <c r="A736" s="42"/>
      <c r="B736" s="43"/>
      <c r="C736" s="16"/>
      <c r="D736" s="21"/>
      <c r="E736" s="14"/>
      <c r="F736" s="14"/>
      <c r="G736"/>
    </row>
    <row r="737" spans="1:7" x14ac:dyDescent="0.2">
      <c r="A737" s="42"/>
      <c r="B737" s="43"/>
      <c r="C737" s="16"/>
      <c r="D737" s="21"/>
      <c r="E737" s="14"/>
      <c r="F737" s="14"/>
      <c r="G737"/>
    </row>
    <row r="738" spans="1:7" x14ac:dyDescent="0.2">
      <c r="A738" s="44"/>
      <c r="B738" s="45"/>
      <c r="C738" s="11"/>
      <c r="D738" s="21"/>
      <c r="E738" s="14"/>
      <c r="F738" s="14"/>
      <c r="G738"/>
    </row>
    <row r="739" spans="1:7" x14ac:dyDescent="0.2">
      <c r="A739" s="299"/>
      <c r="B739" s="299"/>
      <c r="C739" s="299"/>
      <c r="D739" s="299"/>
      <c r="E739" s="299"/>
      <c r="F739" s="299"/>
      <c r="G739"/>
    </row>
    <row r="740" spans="1:7" x14ac:dyDescent="0.2">
      <c r="A740" s="40"/>
      <c r="B740" s="41"/>
      <c r="C740" s="17"/>
      <c r="D740" s="25"/>
      <c r="E740" s="20"/>
      <c r="F740" s="20"/>
      <c r="G740"/>
    </row>
    <row r="741" spans="1:7" x14ac:dyDescent="0.2">
      <c r="A741" s="42"/>
      <c r="B741" s="43"/>
      <c r="C741" s="16"/>
      <c r="D741" s="21"/>
      <c r="E741" s="14"/>
      <c r="F741" s="14"/>
      <c r="G741"/>
    </row>
    <row r="742" spans="1:7" x14ac:dyDescent="0.2">
      <c r="A742" s="44"/>
      <c r="B742" s="45"/>
      <c r="C742" s="11"/>
      <c r="D742" s="21"/>
      <c r="E742" s="14"/>
      <c r="F742" s="14"/>
      <c r="G742"/>
    </row>
    <row r="743" spans="1:7" x14ac:dyDescent="0.2">
      <c r="A743" s="299"/>
      <c r="B743" s="299"/>
      <c r="C743" s="299"/>
      <c r="D743" s="299"/>
      <c r="E743" s="299"/>
      <c r="F743" s="299"/>
      <c r="G743"/>
    </row>
    <row r="744" spans="1:7" x14ac:dyDescent="0.2">
      <c r="A744" s="40"/>
      <c r="B744" s="41"/>
      <c r="C744" s="17"/>
      <c r="D744" s="25"/>
      <c r="E744" s="20"/>
      <c r="F744" s="20"/>
      <c r="G744"/>
    </row>
    <row r="745" spans="1:7" x14ac:dyDescent="0.2">
      <c r="A745" s="42"/>
      <c r="B745" s="43"/>
      <c r="C745" s="16"/>
      <c r="D745" s="21"/>
      <c r="E745" s="14"/>
      <c r="F745" s="14"/>
      <c r="G745"/>
    </row>
    <row r="746" spans="1:7" x14ac:dyDescent="0.2">
      <c r="A746" s="42"/>
      <c r="B746" s="43"/>
      <c r="C746" s="16"/>
      <c r="D746" s="21"/>
      <c r="E746" s="14"/>
      <c r="F746" s="14"/>
      <c r="G746"/>
    </row>
    <row r="747" spans="1:7" x14ac:dyDescent="0.2">
      <c r="A747" s="44"/>
      <c r="B747" s="45"/>
      <c r="C747" s="11"/>
      <c r="D747" s="21"/>
      <c r="E747" s="14"/>
      <c r="F747" s="14"/>
      <c r="G747"/>
    </row>
    <row r="748" spans="1:7" x14ac:dyDescent="0.2">
      <c r="A748" s="42"/>
      <c r="B748" s="43"/>
      <c r="C748" s="16"/>
      <c r="D748" s="21"/>
      <c r="E748" s="14"/>
      <c r="F748" s="14"/>
      <c r="G748"/>
    </row>
    <row r="749" spans="1:7" x14ac:dyDescent="0.2">
      <c r="A749" s="42"/>
      <c r="B749" s="43"/>
      <c r="C749" s="16"/>
      <c r="D749" s="21"/>
      <c r="E749" s="14"/>
      <c r="F749" s="14"/>
      <c r="G749"/>
    </row>
    <row r="750" spans="1:7" x14ac:dyDescent="0.2">
      <c r="A750" s="44"/>
      <c r="B750" s="45"/>
      <c r="C750" s="11"/>
      <c r="D750" s="21"/>
      <c r="E750" s="14"/>
      <c r="F750" s="14"/>
      <c r="G750"/>
    </row>
    <row r="751" spans="1:7" x14ac:dyDescent="0.2">
      <c r="A751" s="42"/>
      <c r="B751" s="43"/>
      <c r="C751" s="16"/>
      <c r="D751" s="21"/>
      <c r="E751" s="14"/>
      <c r="F751" s="14"/>
      <c r="G751"/>
    </row>
    <row r="752" spans="1:7" x14ac:dyDescent="0.2">
      <c r="A752" s="42"/>
      <c r="B752" s="43"/>
      <c r="C752" s="16"/>
      <c r="D752" s="21"/>
      <c r="E752" s="14"/>
      <c r="F752" s="14"/>
      <c r="G752"/>
    </row>
    <row r="753" spans="1:7" x14ac:dyDescent="0.2">
      <c r="A753" s="44"/>
      <c r="B753" s="45"/>
      <c r="C753" s="11"/>
      <c r="D753" s="21"/>
      <c r="E753" s="14"/>
      <c r="F753" s="14"/>
      <c r="G753"/>
    </row>
    <row r="754" spans="1:7" x14ac:dyDescent="0.2">
      <c r="A754" s="299"/>
      <c r="B754" s="299"/>
      <c r="C754" s="299"/>
      <c r="D754" s="299"/>
      <c r="E754" s="299"/>
      <c r="F754" s="299"/>
      <c r="G754"/>
    </row>
    <row r="755" spans="1:7" x14ac:dyDescent="0.2">
      <c r="A755" s="40"/>
      <c r="B755" s="41"/>
      <c r="C755" s="17"/>
      <c r="D755" s="25"/>
      <c r="E755" s="20"/>
      <c r="F755" s="20"/>
      <c r="G755"/>
    </row>
    <row r="756" spans="1:7" x14ac:dyDescent="0.2">
      <c r="A756" s="42"/>
      <c r="B756" s="43"/>
      <c r="C756" s="16"/>
      <c r="D756" s="21"/>
      <c r="E756" s="14"/>
      <c r="F756" s="14"/>
      <c r="G756"/>
    </row>
    <row r="757" spans="1:7" x14ac:dyDescent="0.2">
      <c r="A757" s="42"/>
      <c r="B757" s="43"/>
      <c r="C757" s="16"/>
      <c r="D757" s="21"/>
      <c r="E757" s="14"/>
      <c r="F757" s="14"/>
      <c r="G757"/>
    </row>
    <row r="758" spans="1:7" x14ac:dyDescent="0.2">
      <c r="A758" s="44"/>
      <c r="B758" s="45"/>
      <c r="C758" s="11"/>
      <c r="D758" s="21"/>
      <c r="E758" s="14"/>
      <c r="F758" s="14"/>
      <c r="G758"/>
    </row>
    <row r="759" spans="1:7" x14ac:dyDescent="0.2">
      <c r="A759" s="42"/>
      <c r="B759" s="43"/>
      <c r="C759" s="16"/>
      <c r="D759" s="21"/>
      <c r="E759" s="14"/>
      <c r="F759" s="14"/>
      <c r="G759"/>
    </row>
    <row r="760" spans="1:7" x14ac:dyDescent="0.2">
      <c r="A760" s="42"/>
      <c r="B760" s="43"/>
      <c r="C760" s="16"/>
      <c r="D760" s="21"/>
      <c r="E760" s="14"/>
      <c r="F760" s="14"/>
      <c r="G760"/>
    </row>
    <row r="761" spans="1:7" x14ac:dyDescent="0.2">
      <c r="A761" s="44"/>
      <c r="B761" s="45"/>
      <c r="C761" s="11"/>
      <c r="D761" s="21"/>
      <c r="E761" s="14"/>
      <c r="F761" s="14"/>
      <c r="G761"/>
    </row>
    <row r="762" spans="1:7" x14ac:dyDescent="0.2">
      <c r="A762" s="44"/>
      <c r="B762" s="45"/>
      <c r="C762" s="11"/>
      <c r="D762" s="21"/>
      <c r="E762" s="14"/>
      <c r="F762" s="14"/>
      <c r="G762"/>
    </row>
    <row r="763" spans="1:7" x14ac:dyDescent="0.2">
      <c r="A763" s="42"/>
      <c r="B763" s="43"/>
      <c r="C763" s="16"/>
      <c r="D763" s="21"/>
      <c r="E763" s="14"/>
      <c r="F763" s="14"/>
      <c r="G763"/>
    </row>
    <row r="764" spans="1:7" x14ac:dyDescent="0.2">
      <c r="A764" s="44"/>
      <c r="B764" s="45"/>
      <c r="C764" s="11"/>
      <c r="D764" s="21"/>
      <c r="E764" s="14"/>
      <c r="F764" s="14"/>
      <c r="G764"/>
    </row>
    <row r="765" spans="1:7" x14ac:dyDescent="0.2">
      <c r="A765" s="44"/>
      <c r="B765" s="45"/>
      <c r="C765" s="11"/>
      <c r="D765" s="21"/>
      <c r="E765" s="14"/>
      <c r="F765" s="14"/>
      <c r="G765"/>
    </row>
    <row r="766" spans="1:7" x14ac:dyDescent="0.2">
      <c r="A766" s="299"/>
      <c r="B766" s="299"/>
      <c r="C766" s="299"/>
      <c r="D766" s="299"/>
      <c r="E766" s="299"/>
      <c r="F766" s="299"/>
      <c r="G766"/>
    </row>
    <row r="767" spans="1:7" x14ac:dyDescent="0.2">
      <c r="A767" s="40"/>
      <c r="B767" s="41"/>
      <c r="C767" s="17"/>
      <c r="D767" s="25"/>
      <c r="E767" s="20"/>
      <c r="F767" s="20"/>
      <c r="G767"/>
    </row>
    <row r="768" spans="1:7" x14ac:dyDescent="0.2">
      <c r="A768" s="42"/>
      <c r="B768" s="43"/>
      <c r="C768" s="16"/>
      <c r="D768" s="21"/>
      <c r="E768" s="14"/>
      <c r="F768" s="14"/>
      <c r="G768"/>
    </row>
    <row r="769" spans="1:7" x14ac:dyDescent="0.2">
      <c r="A769" s="42"/>
      <c r="B769" s="43"/>
      <c r="C769" s="16"/>
      <c r="D769" s="21"/>
      <c r="E769" s="14"/>
      <c r="F769" s="14"/>
      <c r="G769"/>
    </row>
    <row r="770" spans="1:7" x14ac:dyDescent="0.2">
      <c r="A770" s="44"/>
      <c r="B770" s="45"/>
      <c r="C770" s="11"/>
      <c r="D770" s="21"/>
      <c r="E770" s="14"/>
      <c r="F770" s="14"/>
      <c r="G770"/>
    </row>
    <row r="771" spans="1:7" x14ac:dyDescent="0.2">
      <c r="A771" s="44"/>
      <c r="B771" s="45"/>
      <c r="C771" s="11"/>
      <c r="D771" s="21"/>
      <c r="E771" s="14"/>
      <c r="F771" s="14"/>
      <c r="G771"/>
    </row>
    <row r="772" spans="1:7" x14ac:dyDescent="0.2">
      <c r="A772" s="42"/>
      <c r="B772" s="43"/>
      <c r="C772" s="16"/>
      <c r="D772" s="21"/>
      <c r="E772" s="14"/>
      <c r="F772" s="14"/>
      <c r="G772"/>
    </row>
    <row r="773" spans="1:7" x14ac:dyDescent="0.2">
      <c r="A773" s="44"/>
      <c r="B773" s="45"/>
      <c r="C773" s="11"/>
      <c r="D773" s="21"/>
      <c r="E773" s="14"/>
      <c r="F773" s="14"/>
      <c r="G773"/>
    </row>
    <row r="774" spans="1:7" x14ac:dyDescent="0.2">
      <c r="A774" s="42"/>
      <c r="B774" s="43"/>
      <c r="C774" s="16"/>
      <c r="D774" s="21"/>
      <c r="E774" s="14"/>
      <c r="F774" s="14"/>
      <c r="G774"/>
    </row>
    <row r="775" spans="1:7" x14ac:dyDescent="0.2">
      <c r="A775" s="44"/>
      <c r="B775" s="45"/>
      <c r="C775" s="11"/>
      <c r="D775" s="21"/>
      <c r="E775" s="14"/>
      <c r="F775" s="14"/>
      <c r="G775"/>
    </row>
    <row r="776" spans="1:7" x14ac:dyDescent="0.2">
      <c r="A776" s="42"/>
      <c r="B776" s="43"/>
      <c r="C776" s="16"/>
      <c r="D776" s="21"/>
      <c r="E776" s="14"/>
      <c r="F776" s="14"/>
      <c r="G776"/>
    </row>
    <row r="777" spans="1:7" x14ac:dyDescent="0.2">
      <c r="A777" s="42"/>
      <c r="B777" s="43"/>
      <c r="C777" s="16"/>
      <c r="D777" s="21"/>
      <c r="E777" s="14"/>
      <c r="F777" s="14"/>
      <c r="G777"/>
    </row>
    <row r="778" spans="1:7" x14ac:dyDescent="0.2">
      <c r="A778" s="44"/>
      <c r="B778" s="45"/>
      <c r="C778" s="11"/>
      <c r="D778" s="21"/>
      <c r="E778" s="14"/>
      <c r="F778" s="14"/>
      <c r="G778"/>
    </row>
    <row r="779" spans="1:7" x14ac:dyDescent="0.2">
      <c r="A779" s="44"/>
      <c r="B779" s="45"/>
      <c r="C779" s="11"/>
      <c r="D779" s="21"/>
      <c r="E779" s="14"/>
      <c r="F779" s="14"/>
      <c r="G779"/>
    </row>
    <row r="780" spans="1:7" x14ac:dyDescent="0.2">
      <c r="A780" s="44"/>
      <c r="B780" s="45"/>
      <c r="C780" s="11"/>
      <c r="D780" s="21"/>
      <c r="E780" s="14"/>
      <c r="F780" s="14"/>
      <c r="G780"/>
    </row>
    <row r="781" spans="1:7" x14ac:dyDescent="0.2">
      <c r="A781" s="42"/>
      <c r="B781" s="43"/>
      <c r="C781" s="16"/>
      <c r="D781" s="21"/>
      <c r="E781" s="14"/>
      <c r="F781" s="14"/>
      <c r="G781"/>
    </row>
    <row r="782" spans="1:7" x14ac:dyDescent="0.2">
      <c r="A782" s="44"/>
      <c r="B782" s="45"/>
      <c r="C782" s="11"/>
      <c r="D782" s="21"/>
      <c r="E782" s="14"/>
      <c r="F782" s="14"/>
      <c r="G782"/>
    </row>
    <row r="783" spans="1:7" x14ac:dyDescent="0.2">
      <c r="A783" s="42"/>
      <c r="B783" s="43"/>
      <c r="C783" s="16"/>
      <c r="D783" s="21"/>
      <c r="E783" s="14"/>
      <c r="F783" s="14"/>
      <c r="G783"/>
    </row>
    <row r="784" spans="1:7" x14ac:dyDescent="0.2">
      <c r="A784" s="44"/>
      <c r="B784" s="45"/>
      <c r="C784" s="11"/>
      <c r="D784" s="21"/>
      <c r="E784" s="14"/>
      <c r="F784" s="14"/>
      <c r="G784"/>
    </row>
    <row r="785" spans="1:7" x14ac:dyDescent="0.2">
      <c r="A785" s="299"/>
      <c r="B785" s="299"/>
      <c r="C785" s="299"/>
      <c r="D785" s="299"/>
      <c r="E785" s="299"/>
      <c r="F785" s="299"/>
      <c r="G785"/>
    </row>
    <row r="786" spans="1:7" x14ac:dyDescent="0.2">
      <c r="A786" s="40"/>
      <c r="B786" s="41"/>
      <c r="C786" s="17"/>
      <c r="D786" s="25"/>
      <c r="E786" s="20"/>
      <c r="F786" s="20"/>
      <c r="G786"/>
    </row>
    <row r="787" spans="1:7" x14ac:dyDescent="0.2">
      <c r="A787" s="42"/>
      <c r="B787" s="43"/>
      <c r="C787" s="16"/>
      <c r="D787" s="21"/>
      <c r="E787" s="14"/>
      <c r="F787" s="14"/>
      <c r="G787"/>
    </row>
    <row r="788" spans="1:7" x14ac:dyDescent="0.2">
      <c r="A788" s="42"/>
      <c r="B788" s="43"/>
      <c r="C788" s="16"/>
      <c r="D788" s="21"/>
      <c r="E788" s="14"/>
      <c r="F788" s="14"/>
      <c r="G788"/>
    </row>
    <row r="789" spans="1:7" x14ac:dyDescent="0.2">
      <c r="A789" s="44"/>
      <c r="B789" s="45"/>
      <c r="C789" s="11"/>
      <c r="D789" s="21"/>
      <c r="E789" s="14"/>
      <c r="F789" s="14"/>
      <c r="G789"/>
    </row>
    <row r="790" spans="1:7" x14ac:dyDescent="0.2">
      <c r="A790" s="44"/>
      <c r="B790" s="45"/>
      <c r="C790" s="11"/>
      <c r="D790" s="21"/>
      <c r="E790" s="14"/>
      <c r="F790" s="14"/>
      <c r="G790"/>
    </row>
    <row r="791" spans="1:7" x14ac:dyDescent="0.2">
      <c r="A791" s="44"/>
      <c r="B791" s="45"/>
      <c r="C791" s="11"/>
      <c r="D791" s="21"/>
      <c r="E791" s="14"/>
      <c r="F791" s="14"/>
      <c r="G791"/>
    </row>
    <row r="792" spans="1:7" x14ac:dyDescent="0.2">
      <c r="A792" s="42"/>
      <c r="B792" s="43"/>
      <c r="C792" s="16"/>
      <c r="D792" s="21"/>
      <c r="E792" s="14"/>
      <c r="F792" s="14"/>
      <c r="G792"/>
    </row>
    <row r="793" spans="1:7" x14ac:dyDescent="0.2">
      <c r="A793" s="44"/>
      <c r="B793" s="45"/>
      <c r="C793" s="11"/>
      <c r="D793" s="21"/>
      <c r="E793" s="14"/>
      <c r="F793" s="14"/>
      <c r="G793"/>
    </row>
    <row r="794" spans="1:7" x14ac:dyDescent="0.2">
      <c r="A794" s="42"/>
      <c r="B794" s="43"/>
      <c r="C794" s="16"/>
      <c r="D794" s="21"/>
      <c r="E794" s="14"/>
      <c r="F794" s="14"/>
      <c r="G794"/>
    </row>
    <row r="795" spans="1:7" x14ac:dyDescent="0.2">
      <c r="A795" s="42"/>
      <c r="B795" s="43"/>
      <c r="C795" s="16"/>
      <c r="D795" s="21"/>
      <c r="E795" s="14"/>
      <c r="F795" s="14"/>
      <c r="G795"/>
    </row>
    <row r="796" spans="1:7" x14ac:dyDescent="0.2">
      <c r="A796" s="44"/>
      <c r="B796" s="45"/>
      <c r="C796" s="11"/>
      <c r="D796" s="21"/>
      <c r="E796" s="14"/>
      <c r="F796" s="14"/>
      <c r="G796"/>
    </row>
    <row r="797" spans="1:7" x14ac:dyDescent="0.2">
      <c r="A797" s="44"/>
      <c r="B797" s="45"/>
      <c r="C797" s="11"/>
      <c r="D797" s="21"/>
      <c r="E797" s="14"/>
      <c r="F797" s="14"/>
      <c r="G797"/>
    </row>
    <row r="798" spans="1:7" x14ac:dyDescent="0.2">
      <c r="A798" s="44"/>
      <c r="B798" s="63"/>
      <c r="C798" s="64"/>
      <c r="D798" s="21"/>
      <c r="E798" s="14"/>
      <c r="F798" s="14"/>
      <c r="G798"/>
    </row>
    <row r="799" spans="1:7" x14ac:dyDescent="0.2">
      <c r="A799" s="44"/>
      <c r="B799" s="63"/>
      <c r="C799" s="64"/>
      <c r="D799" s="21"/>
      <c r="E799" s="14"/>
      <c r="F799" s="14"/>
      <c r="G799"/>
    </row>
    <row r="800" spans="1:7" x14ac:dyDescent="0.2">
      <c r="A800" s="44"/>
      <c r="B800" s="63"/>
      <c r="C800" s="64"/>
      <c r="D800" s="21"/>
      <c r="E800" s="14"/>
      <c r="F800" s="14"/>
      <c r="G800"/>
    </row>
    <row r="801" spans="1:7" x14ac:dyDescent="0.2">
      <c r="A801" s="44"/>
      <c r="B801" s="63"/>
      <c r="C801" s="64"/>
      <c r="D801" s="21"/>
      <c r="E801" s="14"/>
      <c r="F801" s="14"/>
      <c r="G801"/>
    </row>
    <row r="802" spans="1:7" x14ac:dyDescent="0.2">
      <c r="A802" s="42"/>
      <c r="B802" s="43"/>
      <c r="C802" s="16"/>
      <c r="D802" s="21"/>
      <c r="E802" s="14"/>
      <c r="F802" s="14"/>
      <c r="G802"/>
    </row>
    <row r="803" spans="1:7" x14ac:dyDescent="0.2">
      <c r="A803" s="44"/>
      <c r="B803" s="45"/>
      <c r="C803" s="11"/>
      <c r="D803" s="21"/>
      <c r="E803" s="14"/>
      <c r="F803" s="14"/>
      <c r="G803"/>
    </row>
    <row r="804" spans="1:7" x14ac:dyDescent="0.2">
      <c r="A804" s="299"/>
      <c r="B804" s="299"/>
      <c r="C804" s="299"/>
      <c r="D804" s="299"/>
      <c r="E804" s="299"/>
      <c r="F804" s="299"/>
      <c r="G804"/>
    </row>
    <row r="805" spans="1:7" x14ac:dyDescent="0.2">
      <c r="A805" s="40"/>
      <c r="B805" s="41"/>
      <c r="C805" s="17"/>
      <c r="D805" s="25"/>
      <c r="E805" s="20"/>
      <c r="F805" s="20"/>
      <c r="G805"/>
    </row>
    <row r="806" spans="1:7" x14ac:dyDescent="0.2">
      <c r="A806" s="42"/>
      <c r="B806" s="43"/>
      <c r="C806" s="16"/>
      <c r="D806" s="21"/>
      <c r="E806" s="14"/>
      <c r="F806" s="14"/>
      <c r="G806"/>
    </row>
    <row r="807" spans="1:7" x14ac:dyDescent="0.2">
      <c r="A807" s="42"/>
      <c r="B807" s="43"/>
      <c r="C807" s="16"/>
      <c r="D807" s="21"/>
      <c r="E807" s="14"/>
      <c r="F807" s="14"/>
      <c r="G807"/>
    </row>
    <row r="808" spans="1:7" x14ac:dyDescent="0.2">
      <c r="A808" s="44"/>
      <c r="B808" s="45"/>
      <c r="C808" s="11"/>
      <c r="D808" s="21"/>
      <c r="E808" s="14"/>
      <c r="F808" s="14"/>
      <c r="G808"/>
    </row>
    <row r="809" spans="1:7" x14ac:dyDescent="0.2">
      <c r="A809" s="44"/>
      <c r="B809" s="45"/>
      <c r="C809" s="11"/>
      <c r="D809" s="21"/>
      <c r="E809" s="14"/>
      <c r="F809" s="14"/>
      <c r="G809"/>
    </row>
    <row r="810" spans="1:7" x14ac:dyDescent="0.2">
      <c r="A810" s="44"/>
      <c r="B810" s="45"/>
      <c r="C810" s="11"/>
      <c r="D810" s="21"/>
      <c r="E810" s="14"/>
      <c r="F810" s="14"/>
      <c r="G810"/>
    </row>
    <row r="811" spans="1:7" x14ac:dyDescent="0.2">
      <c r="A811" s="44"/>
      <c r="B811" s="45"/>
      <c r="C811" s="11"/>
      <c r="D811" s="21"/>
      <c r="E811" s="14"/>
      <c r="F811" s="14"/>
      <c r="G811"/>
    </row>
    <row r="812" spans="1:7" x14ac:dyDescent="0.2">
      <c r="A812" s="299"/>
      <c r="B812" s="299"/>
      <c r="C812" s="299"/>
      <c r="D812" s="299"/>
      <c r="E812" s="299"/>
      <c r="F812" s="299"/>
      <c r="G812"/>
    </row>
    <row r="813" spans="1:7" x14ac:dyDescent="0.2">
      <c r="A813" s="40"/>
      <c r="B813" s="41"/>
      <c r="C813" s="17"/>
      <c r="D813" s="25"/>
      <c r="E813" s="20"/>
      <c r="F813" s="20"/>
      <c r="G813"/>
    </row>
    <row r="814" spans="1:7" x14ac:dyDescent="0.2">
      <c r="A814" s="42"/>
      <c r="B814" s="43"/>
      <c r="C814" s="16"/>
      <c r="D814" s="21"/>
      <c r="E814" s="14"/>
      <c r="F814" s="14"/>
      <c r="G814"/>
    </row>
    <row r="815" spans="1:7" x14ac:dyDescent="0.2">
      <c r="A815" s="42"/>
      <c r="B815" s="43"/>
      <c r="C815" s="16"/>
      <c r="D815" s="21"/>
      <c r="E815" s="14"/>
      <c r="F815" s="14"/>
      <c r="G815"/>
    </row>
    <row r="816" spans="1:7" x14ac:dyDescent="0.2">
      <c r="A816" s="44"/>
      <c r="B816" s="45"/>
      <c r="C816" s="11"/>
      <c r="D816" s="21"/>
      <c r="E816" s="14"/>
      <c r="F816" s="14"/>
      <c r="G816"/>
    </row>
    <row r="817" spans="1:7" x14ac:dyDescent="0.2">
      <c r="A817" s="299"/>
      <c r="B817" s="299"/>
      <c r="C817" s="299"/>
      <c r="D817" s="299"/>
      <c r="E817" s="299"/>
      <c r="F817" s="299"/>
      <c r="G817"/>
    </row>
    <row r="818" spans="1:7" x14ac:dyDescent="0.2">
      <c r="A818" s="40"/>
      <c r="B818" s="41"/>
      <c r="C818" s="17"/>
      <c r="D818" s="25"/>
      <c r="E818" s="20"/>
      <c r="F818" s="20"/>
      <c r="G818"/>
    </row>
    <row r="819" spans="1:7" x14ac:dyDescent="0.2">
      <c r="A819" s="42"/>
      <c r="B819" s="43"/>
      <c r="C819" s="16"/>
      <c r="D819" s="21"/>
      <c r="E819" s="14"/>
      <c r="F819" s="14"/>
      <c r="G819"/>
    </row>
    <row r="820" spans="1:7" x14ac:dyDescent="0.2">
      <c r="A820" s="42"/>
      <c r="B820" s="43"/>
      <c r="C820" s="16"/>
      <c r="D820" s="21"/>
      <c r="E820" s="14"/>
      <c r="F820" s="14"/>
      <c r="G820"/>
    </row>
    <row r="821" spans="1:7" x14ac:dyDescent="0.2">
      <c r="A821" s="44"/>
      <c r="B821" s="45"/>
      <c r="C821" s="11"/>
      <c r="D821" s="21"/>
      <c r="E821" s="14"/>
      <c r="F821" s="14"/>
      <c r="G821"/>
    </row>
    <row r="822" spans="1:7" x14ac:dyDescent="0.2">
      <c r="A822" s="42"/>
      <c r="B822" s="43"/>
      <c r="C822" s="16"/>
      <c r="D822" s="21"/>
      <c r="E822" s="14"/>
      <c r="F822" s="14"/>
      <c r="G822"/>
    </row>
    <row r="823" spans="1:7" x14ac:dyDescent="0.2">
      <c r="A823" s="44"/>
      <c r="B823" s="45"/>
      <c r="C823" s="11"/>
      <c r="D823" s="21"/>
      <c r="E823" s="14"/>
      <c r="F823" s="14"/>
      <c r="G823"/>
    </row>
    <row r="824" spans="1:7" x14ac:dyDescent="0.2">
      <c r="A824" s="42"/>
      <c r="B824" s="43"/>
      <c r="C824" s="16"/>
      <c r="D824" s="21"/>
      <c r="E824" s="14"/>
      <c r="F824" s="14"/>
      <c r="G824"/>
    </row>
    <row r="825" spans="1:7" x14ac:dyDescent="0.2">
      <c r="A825" s="42"/>
      <c r="B825" s="43"/>
      <c r="C825" s="16"/>
      <c r="D825" s="21"/>
      <c r="E825" s="14"/>
      <c r="F825" s="14"/>
      <c r="G825"/>
    </row>
    <row r="826" spans="1:7" x14ac:dyDescent="0.2">
      <c r="A826" s="44"/>
      <c r="B826" s="45"/>
      <c r="C826" s="11"/>
      <c r="D826" s="21"/>
      <c r="E826" s="14"/>
      <c r="F826" s="14"/>
      <c r="G826"/>
    </row>
    <row r="827" spans="1:7" x14ac:dyDescent="0.2">
      <c r="A827" s="42"/>
      <c r="B827" s="43"/>
      <c r="C827" s="16"/>
      <c r="D827" s="21"/>
      <c r="E827" s="14"/>
      <c r="F827" s="14"/>
      <c r="G827"/>
    </row>
    <row r="828" spans="1:7" x14ac:dyDescent="0.2">
      <c r="A828" s="42"/>
      <c r="B828" s="43"/>
      <c r="C828" s="16"/>
      <c r="D828" s="21"/>
      <c r="E828" s="14"/>
      <c r="F828" s="14"/>
      <c r="G828"/>
    </row>
    <row r="829" spans="1:7" x14ac:dyDescent="0.2">
      <c r="A829" s="44"/>
      <c r="B829" s="45"/>
      <c r="C829" s="11"/>
      <c r="D829" s="21"/>
      <c r="E829" s="14"/>
      <c r="F829" s="14"/>
      <c r="G829"/>
    </row>
    <row r="830" spans="1:7" x14ac:dyDescent="0.2">
      <c r="A830" s="44"/>
      <c r="B830" s="63"/>
      <c r="C830" s="64"/>
      <c r="D830" s="65"/>
      <c r="E830" s="14"/>
      <c r="F830" s="14"/>
      <c r="G830"/>
    </row>
    <row r="831" spans="1:7" x14ac:dyDescent="0.2">
      <c r="A831" s="299"/>
      <c r="B831" s="299"/>
      <c r="C831" s="299"/>
      <c r="D831" s="299"/>
      <c r="E831" s="299"/>
      <c r="F831" s="299"/>
      <c r="G831"/>
    </row>
    <row r="832" spans="1:7" x14ac:dyDescent="0.2">
      <c r="A832" s="40"/>
      <c r="B832" s="41"/>
      <c r="C832" s="17"/>
      <c r="D832" s="25"/>
      <c r="E832" s="20"/>
      <c r="F832" s="20"/>
      <c r="G832"/>
    </row>
    <row r="833" spans="1:7" x14ac:dyDescent="0.2">
      <c r="A833" s="42"/>
      <c r="B833" s="43"/>
      <c r="C833" s="16"/>
      <c r="D833" s="21"/>
      <c r="E833" s="14"/>
      <c r="F833" s="14"/>
      <c r="G833"/>
    </row>
    <row r="834" spans="1:7" x14ac:dyDescent="0.2">
      <c r="A834" s="42"/>
      <c r="B834" s="43"/>
      <c r="C834" s="16"/>
      <c r="D834" s="21"/>
      <c r="E834" s="14"/>
      <c r="F834" s="14"/>
      <c r="G834"/>
    </row>
    <row r="835" spans="1:7" x14ac:dyDescent="0.2">
      <c r="A835" s="44"/>
      <c r="B835" s="45"/>
      <c r="C835" s="11"/>
      <c r="D835" s="21"/>
      <c r="E835" s="14"/>
      <c r="F835" s="14"/>
      <c r="G835"/>
    </row>
    <row r="836" spans="1:7" x14ac:dyDescent="0.2">
      <c r="A836" s="44"/>
      <c r="B836" s="45"/>
      <c r="C836" s="11"/>
      <c r="D836" s="21"/>
      <c r="E836" s="14"/>
      <c r="F836" s="14"/>
      <c r="G836"/>
    </row>
    <row r="837" spans="1:7" x14ac:dyDescent="0.2">
      <c r="A837" s="44"/>
      <c r="B837" s="45"/>
      <c r="C837" s="11"/>
      <c r="D837" s="21"/>
      <c r="E837" s="14"/>
      <c r="F837" s="14"/>
      <c r="G837"/>
    </row>
    <row r="838" spans="1:7" x14ac:dyDescent="0.2">
      <c r="A838" s="42"/>
      <c r="B838" s="43"/>
      <c r="C838" s="16"/>
      <c r="D838" s="21"/>
      <c r="E838" s="14"/>
      <c r="F838" s="14"/>
      <c r="G838"/>
    </row>
    <row r="839" spans="1:7" x14ac:dyDescent="0.2">
      <c r="A839" s="42"/>
      <c r="B839" s="43"/>
      <c r="C839" s="16"/>
      <c r="D839" s="21"/>
      <c r="E839" s="14"/>
      <c r="F839" s="14"/>
      <c r="G839"/>
    </row>
    <row r="840" spans="1:7" x14ac:dyDescent="0.2">
      <c r="A840" s="44"/>
      <c r="B840" s="45"/>
      <c r="C840" s="11"/>
      <c r="D840" s="21"/>
      <c r="E840" s="14"/>
      <c r="F840" s="14"/>
      <c r="G840"/>
    </row>
    <row r="841" spans="1:7" x14ac:dyDescent="0.2">
      <c r="A841" s="44"/>
      <c r="B841" s="45"/>
      <c r="C841" s="11"/>
      <c r="D841" s="21"/>
      <c r="E841" s="14"/>
      <c r="F841" s="14"/>
      <c r="G841"/>
    </row>
    <row r="842" spans="1:7" x14ac:dyDescent="0.2">
      <c r="A842" s="299"/>
      <c r="B842" s="299"/>
      <c r="C842" s="299"/>
      <c r="D842" s="299"/>
      <c r="E842" s="299"/>
      <c r="F842" s="299"/>
      <c r="G842"/>
    </row>
    <row r="843" spans="1:7" x14ac:dyDescent="0.2">
      <c r="A843" s="40"/>
      <c r="B843" s="41"/>
      <c r="C843" s="17"/>
      <c r="D843" s="25"/>
      <c r="E843" s="20"/>
      <c r="F843" s="20"/>
      <c r="G843"/>
    </row>
    <row r="844" spans="1:7" x14ac:dyDescent="0.2">
      <c r="A844" s="42"/>
      <c r="B844" s="43"/>
      <c r="C844" s="16"/>
      <c r="D844" s="21"/>
      <c r="E844" s="14"/>
      <c r="F844" s="14"/>
      <c r="G844"/>
    </row>
    <row r="845" spans="1:7" x14ac:dyDescent="0.2">
      <c r="A845" s="42"/>
      <c r="B845" s="43"/>
      <c r="C845" s="16"/>
      <c r="D845" s="21"/>
      <c r="E845" s="14"/>
      <c r="F845" s="14"/>
      <c r="G845"/>
    </row>
    <row r="846" spans="1:7" x14ac:dyDescent="0.2">
      <c r="A846" s="44"/>
      <c r="B846" s="45"/>
      <c r="C846" s="11"/>
      <c r="D846" s="21"/>
      <c r="E846" s="14"/>
      <c r="F846" s="14"/>
      <c r="G846"/>
    </row>
    <row r="847" spans="1:7" x14ac:dyDescent="0.2">
      <c r="A847" s="42"/>
      <c r="B847" s="43"/>
      <c r="C847" s="16"/>
      <c r="D847" s="21"/>
      <c r="E847" s="14"/>
      <c r="F847" s="14"/>
      <c r="G847"/>
    </row>
    <row r="848" spans="1:7" x14ac:dyDescent="0.2">
      <c r="A848" s="42"/>
      <c r="B848" s="43"/>
      <c r="C848" s="16"/>
      <c r="D848" s="21"/>
      <c r="E848" s="14"/>
      <c r="F848" s="14"/>
      <c r="G848"/>
    </row>
    <row r="849" spans="1:7" x14ac:dyDescent="0.2">
      <c r="A849" s="44"/>
      <c r="B849" s="45"/>
      <c r="C849" s="11"/>
      <c r="D849" s="21"/>
      <c r="E849" s="14"/>
      <c r="F849" s="14"/>
      <c r="G849"/>
    </row>
    <row r="850" spans="1:7" x14ac:dyDescent="0.2">
      <c r="A850" s="42"/>
      <c r="B850" s="43"/>
      <c r="C850" s="16"/>
      <c r="D850" s="21"/>
      <c r="E850" s="14"/>
      <c r="F850" s="14"/>
      <c r="G850"/>
    </row>
    <row r="851" spans="1:7" x14ac:dyDescent="0.2">
      <c r="A851" s="42"/>
      <c r="B851" s="43"/>
      <c r="C851" s="16"/>
      <c r="D851" s="21"/>
      <c r="E851" s="14"/>
      <c r="F851" s="14"/>
      <c r="G851"/>
    </row>
    <row r="852" spans="1:7" x14ac:dyDescent="0.2">
      <c r="A852" s="44"/>
      <c r="B852" s="45"/>
      <c r="C852" s="11"/>
      <c r="D852" s="21"/>
      <c r="E852" s="14"/>
      <c r="F852" s="14"/>
      <c r="G852"/>
    </row>
    <row r="853" spans="1:7" x14ac:dyDescent="0.2">
      <c r="A853" s="42"/>
      <c r="B853" s="43"/>
      <c r="C853" s="16"/>
      <c r="D853" s="21"/>
      <c r="E853" s="14"/>
      <c r="F853" s="14"/>
      <c r="G853"/>
    </row>
    <row r="854" spans="1:7" x14ac:dyDescent="0.2">
      <c r="A854" s="42"/>
      <c r="B854" s="43"/>
      <c r="C854" s="16"/>
      <c r="D854" s="21"/>
      <c r="E854" s="14"/>
      <c r="F854" s="14"/>
      <c r="G854"/>
    </row>
    <row r="855" spans="1:7" x14ac:dyDescent="0.2">
      <c r="A855" s="44"/>
      <c r="B855" s="45"/>
      <c r="C855" s="11"/>
      <c r="D855" s="21"/>
      <c r="E855" s="14"/>
      <c r="F855" s="14"/>
      <c r="G855"/>
    </row>
    <row r="856" spans="1:7" x14ac:dyDescent="0.2">
      <c r="A856" s="44"/>
      <c r="B856" s="45"/>
      <c r="C856" s="11"/>
      <c r="D856" s="21"/>
      <c r="E856" s="14"/>
      <c r="F856" s="14"/>
      <c r="G856"/>
    </row>
    <row r="857" spans="1:7" x14ac:dyDescent="0.2">
      <c r="A857" s="44"/>
      <c r="B857" s="45"/>
      <c r="C857" s="11"/>
      <c r="D857" s="21"/>
      <c r="E857" s="14"/>
      <c r="F857" s="14"/>
      <c r="G857"/>
    </row>
    <row r="858" spans="1:7" x14ac:dyDescent="0.2">
      <c r="A858" s="42"/>
      <c r="B858" s="43"/>
      <c r="C858" s="16"/>
      <c r="D858" s="21"/>
      <c r="E858" s="14"/>
      <c r="F858" s="14"/>
      <c r="G858"/>
    </row>
    <row r="859" spans="1:7" x14ac:dyDescent="0.2">
      <c r="A859" s="44"/>
      <c r="B859" s="45"/>
      <c r="C859" s="11"/>
      <c r="D859" s="21"/>
      <c r="E859" s="14"/>
      <c r="F859" s="14"/>
      <c r="G859"/>
    </row>
    <row r="860" spans="1:7" x14ac:dyDescent="0.2">
      <c r="A860" s="44"/>
      <c r="B860" s="45"/>
      <c r="C860" s="11"/>
      <c r="D860" s="21"/>
      <c r="E860" s="14"/>
      <c r="F860" s="14"/>
      <c r="G860"/>
    </row>
    <row r="861" spans="1:7" x14ac:dyDescent="0.2">
      <c r="A861" s="299"/>
      <c r="B861" s="299"/>
      <c r="C861" s="299"/>
      <c r="D861" s="299"/>
      <c r="E861" s="299"/>
      <c r="F861" s="299"/>
      <c r="G861"/>
    </row>
    <row r="862" spans="1:7" x14ac:dyDescent="0.2">
      <c r="A862" s="40"/>
      <c r="B862" s="41"/>
      <c r="C862" s="17"/>
      <c r="D862" s="25"/>
      <c r="E862" s="20"/>
      <c r="F862" s="20"/>
      <c r="G862"/>
    </row>
    <row r="863" spans="1:7" x14ac:dyDescent="0.2">
      <c r="A863" s="42"/>
      <c r="B863" s="43"/>
      <c r="C863" s="16"/>
      <c r="D863" s="21"/>
      <c r="E863" s="14"/>
      <c r="F863" s="14"/>
      <c r="G863"/>
    </row>
    <row r="864" spans="1:7" x14ac:dyDescent="0.2">
      <c r="A864" s="42"/>
      <c r="B864" s="43"/>
      <c r="C864" s="16"/>
      <c r="D864" s="21"/>
      <c r="E864" s="14"/>
      <c r="F864" s="14"/>
      <c r="G864"/>
    </row>
    <row r="865" spans="1:7" x14ac:dyDescent="0.2">
      <c r="A865" s="44"/>
      <c r="B865" s="45"/>
      <c r="C865" s="11"/>
      <c r="D865" s="21"/>
      <c r="E865" s="14"/>
      <c r="F865" s="14"/>
      <c r="G865"/>
    </row>
    <row r="866" spans="1:7" x14ac:dyDescent="0.2">
      <c r="A866" s="44"/>
      <c r="B866" s="45"/>
      <c r="C866" s="11"/>
      <c r="D866" s="21"/>
      <c r="E866" s="14"/>
      <c r="F866" s="14"/>
      <c r="G866"/>
    </row>
    <row r="867" spans="1:7" x14ac:dyDescent="0.2">
      <c r="A867" s="42"/>
      <c r="B867" s="43"/>
      <c r="C867" s="16"/>
      <c r="D867" s="21"/>
      <c r="E867" s="14"/>
      <c r="F867" s="14"/>
      <c r="G867"/>
    </row>
    <row r="868" spans="1:7" x14ac:dyDescent="0.2">
      <c r="A868" s="42"/>
      <c r="B868" s="43"/>
      <c r="C868" s="16"/>
      <c r="D868" s="21"/>
      <c r="E868" s="14"/>
      <c r="F868" s="14"/>
      <c r="G868"/>
    </row>
    <row r="869" spans="1:7" x14ac:dyDescent="0.2">
      <c r="A869" s="44"/>
      <c r="B869" s="45"/>
      <c r="C869" s="11"/>
      <c r="D869" s="21"/>
      <c r="E869" s="14"/>
      <c r="F869" s="14"/>
      <c r="G869"/>
    </row>
    <row r="870" spans="1:7" x14ac:dyDescent="0.2">
      <c r="A870" s="42"/>
      <c r="B870" s="43"/>
      <c r="C870" s="16"/>
      <c r="D870" s="46"/>
      <c r="E870" s="47"/>
      <c r="F870" s="46"/>
      <c r="G870"/>
    </row>
    <row r="871" spans="1:7" x14ac:dyDescent="0.2">
      <c r="A871" s="44"/>
      <c r="B871" s="45"/>
      <c r="C871" s="11"/>
      <c r="D871" s="21"/>
      <c r="E871" s="14"/>
      <c r="F871" s="14"/>
      <c r="G871"/>
    </row>
    <row r="872" spans="1:7" x14ac:dyDescent="0.2">
      <c r="A872" s="44"/>
      <c r="B872" s="45"/>
      <c r="C872" s="11"/>
      <c r="D872" s="21"/>
      <c r="E872" s="14"/>
      <c r="F872" s="14"/>
      <c r="G872"/>
    </row>
    <row r="873" spans="1:7" x14ac:dyDescent="0.2">
      <c r="A873" s="42"/>
      <c r="B873" s="43"/>
      <c r="C873" s="16"/>
      <c r="D873" s="21"/>
      <c r="E873" s="14"/>
      <c r="F873" s="14"/>
      <c r="G873"/>
    </row>
    <row r="874" spans="1:7" x14ac:dyDescent="0.2">
      <c r="A874" s="42"/>
      <c r="B874" s="43"/>
      <c r="C874" s="16"/>
      <c r="D874" s="46"/>
      <c r="E874" s="47"/>
      <c r="F874" s="46"/>
      <c r="G874"/>
    </row>
    <row r="875" spans="1:7" x14ac:dyDescent="0.2">
      <c r="A875" s="44"/>
      <c r="B875" s="45"/>
      <c r="C875" s="11"/>
      <c r="D875" s="21"/>
      <c r="E875" s="14"/>
      <c r="F875" s="14"/>
      <c r="G875"/>
    </row>
    <row r="876" spans="1:7" x14ac:dyDescent="0.2">
      <c r="A876" s="44"/>
      <c r="B876" s="45"/>
      <c r="C876" s="11"/>
      <c r="D876" s="21"/>
      <c r="E876" s="14"/>
      <c r="F876" s="14"/>
      <c r="G876"/>
    </row>
    <row r="877" spans="1:7" x14ac:dyDescent="0.2">
      <c r="A877" s="44"/>
      <c r="B877" s="45"/>
      <c r="C877" s="11"/>
      <c r="D877" s="21"/>
      <c r="E877" s="14"/>
      <c r="F877" s="14"/>
      <c r="G877"/>
    </row>
    <row r="878" spans="1:7" x14ac:dyDescent="0.2">
      <c r="A878" s="42"/>
      <c r="B878" s="43"/>
      <c r="C878" s="16"/>
      <c r="D878" s="46"/>
      <c r="E878" s="47"/>
      <c r="F878" s="46"/>
      <c r="G878"/>
    </row>
    <row r="879" spans="1:7" x14ac:dyDescent="0.2">
      <c r="A879" s="44"/>
      <c r="B879" s="45"/>
      <c r="C879" s="11"/>
      <c r="D879" s="21"/>
      <c r="E879" s="14"/>
      <c r="F879" s="14"/>
      <c r="G879"/>
    </row>
    <row r="880" spans="1:7" x14ac:dyDescent="0.2">
      <c r="A880" s="44"/>
      <c r="B880" s="45"/>
      <c r="C880" s="11"/>
      <c r="D880" s="21"/>
      <c r="E880" s="14"/>
      <c r="F880" s="14"/>
      <c r="G880"/>
    </row>
    <row r="881" spans="1:7" x14ac:dyDescent="0.2">
      <c r="A881" s="44"/>
      <c r="B881" s="45"/>
      <c r="C881" s="11"/>
      <c r="D881" s="21"/>
      <c r="E881" s="14"/>
      <c r="F881" s="14"/>
      <c r="G881"/>
    </row>
    <row r="882" spans="1:7" x14ac:dyDescent="0.2">
      <c r="A882" s="44"/>
      <c r="B882" s="45"/>
      <c r="C882" s="11"/>
      <c r="D882" s="21"/>
      <c r="E882" s="14"/>
      <c r="F882" s="14"/>
      <c r="G882"/>
    </row>
    <row r="883" spans="1:7" x14ac:dyDescent="0.2">
      <c r="A883" s="44"/>
      <c r="B883" s="45"/>
      <c r="C883" s="11"/>
      <c r="D883" s="21"/>
      <c r="E883" s="14"/>
      <c r="F883" s="14"/>
      <c r="G883"/>
    </row>
    <row r="884" spans="1:7" x14ac:dyDescent="0.2">
      <c r="A884" s="42"/>
      <c r="B884" s="43"/>
      <c r="C884" s="16"/>
      <c r="D884" s="21"/>
      <c r="E884" s="14"/>
      <c r="F884" s="14"/>
      <c r="G884"/>
    </row>
    <row r="885" spans="1:7" x14ac:dyDescent="0.2">
      <c r="A885" s="42"/>
      <c r="B885" s="43"/>
      <c r="C885" s="16"/>
      <c r="D885" s="46"/>
      <c r="E885" s="47"/>
      <c r="F885" s="46"/>
      <c r="G885"/>
    </row>
    <row r="886" spans="1:7" x14ac:dyDescent="0.2">
      <c r="A886" s="44"/>
      <c r="B886" s="45"/>
      <c r="C886" s="11"/>
      <c r="D886" s="21"/>
      <c r="E886" s="14"/>
      <c r="F886" s="14"/>
      <c r="G886"/>
    </row>
    <row r="887" spans="1:7" x14ac:dyDescent="0.2">
      <c r="A887" s="42"/>
      <c r="B887" s="43"/>
      <c r="C887" s="16"/>
      <c r="D887" s="21"/>
      <c r="E887" s="14"/>
      <c r="F887" s="14"/>
      <c r="G887"/>
    </row>
    <row r="888" spans="1:7" x14ac:dyDescent="0.2">
      <c r="A888" s="42"/>
      <c r="B888" s="43"/>
      <c r="C888" s="16"/>
      <c r="D888" s="46"/>
      <c r="E888" s="47"/>
      <c r="F888" s="46"/>
      <c r="G888"/>
    </row>
    <row r="889" spans="1:7" x14ac:dyDescent="0.2">
      <c r="A889" s="44"/>
      <c r="B889" s="45"/>
      <c r="C889" s="11"/>
      <c r="D889" s="21"/>
      <c r="E889" s="14"/>
      <c r="F889" s="14"/>
      <c r="G889"/>
    </row>
    <row r="890" spans="1:7" x14ac:dyDescent="0.2">
      <c r="A890" s="42"/>
      <c r="B890" s="43"/>
      <c r="C890" s="16"/>
      <c r="D890" s="46"/>
      <c r="E890" s="47"/>
      <c r="F890" s="46"/>
      <c r="G890"/>
    </row>
    <row r="891" spans="1:7" x14ac:dyDescent="0.2">
      <c r="A891" s="44"/>
      <c r="B891" s="45"/>
      <c r="C891" s="11"/>
      <c r="D891" s="21"/>
      <c r="E891" s="14"/>
      <c r="F891" s="14"/>
      <c r="G891"/>
    </row>
    <row r="892" spans="1:7" x14ac:dyDescent="0.2">
      <c r="A892" s="44"/>
      <c r="B892" s="63"/>
      <c r="C892" s="64"/>
      <c r="D892" s="21"/>
      <c r="E892" s="14"/>
      <c r="F892" s="14"/>
      <c r="G892"/>
    </row>
    <row r="893" spans="1:7" x14ac:dyDescent="0.2">
      <c r="A893" s="42"/>
      <c r="B893" s="43"/>
      <c r="C893" s="16"/>
      <c r="D893" s="21"/>
      <c r="E893" s="14"/>
      <c r="F893" s="14"/>
      <c r="G893"/>
    </row>
    <row r="894" spans="1:7" x14ac:dyDescent="0.2">
      <c r="A894" s="42"/>
      <c r="B894" s="66"/>
      <c r="C894" s="67"/>
      <c r="D894" s="46"/>
      <c r="E894" s="47"/>
      <c r="F894" s="46"/>
      <c r="G894"/>
    </row>
    <row r="895" spans="1:7" x14ac:dyDescent="0.2">
      <c r="A895" s="44"/>
      <c r="B895" s="63"/>
      <c r="C895" s="64"/>
      <c r="D895" s="21"/>
      <c r="E895" s="14"/>
      <c r="F895" s="14"/>
      <c r="G895"/>
    </row>
    <row r="896" spans="1:7" x14ac:dyDescent="0.2">
      <c r="A896" s="42"/>
      <c r="B896" s="43"/>
      <c r="C896" s="16"/>
      <c r="D896" s="21"/>
      <c r="E896" s="14"/>
      <c r="F896" s="14"/>
      <c r="G896"/>
    </row>
    <row r="897" spans="1:7" x14ac:dyDescent="0.2">
      <c r="A897" s="42"/>
      <c r="B897" s="43"/>
      <c r="C897" s="16"/>
      <c r="D897" s="46"/>
      <c r="E897" s="47"/>
      <c r="F897" s="46"/>
      <c r="G897"/>
    </row>
    <row r="898" spans="1:7" x14ac:dyDescent="0.2">
      <c r="A898" s="44"/>
      <c r="B898" s="45"/>
      <c r="C898" s="11"/>
      <c r="D898" s="21"/>
      <c r="E898" s="14"/>
      <c r="F898" s="14"/>
      <c r="G898"/>
    </row>
    <row r="899" spans="1:7" x14ac:dyDescent="0.2">
      <c r="A899" s="44"/>
      <c r="B899" s="45"/>
      <c r="C899" s="11"/>
      <c r="D899" s="21"/>
      <c r="E899" s="14"/>
      <c r="F899" s="14"/>
      <c r="G899"/>
    </row>
    <row r="900" spans="1:7" x14ac:dyDescent="0.2">
      <c r="A900" s="299"/>
      <c r="B900" s="299"/>
      <c r="C900" s="299"/>
      <c r="D900" s="299"/>
      <c r="E900" s="299"/>
      <c r="F900" s="299"/>
      <c r="G900"/>
    </row>
    <row r="901" spans="1:7" x14ac:dyDescent="0.2">
      <c r="A901" s="40"/>
      <c r="B901" s="41"/>
      <c r="C901" s="17"/>
      <c r="D901" s="25"/>
      <c r="E901" s="20"/>
      <c r="F901" s="20"/>
      <c r="G901"/>
    </row>
    <row r="902" spans="1:7" x14ac:dyDescent="0.2">
      <c r="A902" s="42"/>
      <c r="B902" s="43"/>
      <c r="C902" s="16"/>
      <c r="D902" s="21"/>
      <c r="E902" s="14"/>
      <c r="F902" s="14"/>
      <c r="G902"/>
    </row>
    <row r="903" spans="1:7" x14ac:dyDescent="0.2">
      <c r="A903" s="42"/>
      <c r="B903" s="43"/>
      <c r="C903" s="16"/>
      <c r="D903" s="46"/>
      <c r="E903" s="47"/>
      <c r="F903" s="46"/>
      <c r="G903"/>
    </row>
    <row r="904" spans="1:7" x14ac:dyDescent="0.2">
      <c r="A904" s="44"/>
      <c r="B904" s="45"/>
      <c r="C904" s="11"/>
      <c r="D904" s="21"/>
      <c r="E904" s="14"/>
      <c r="F904" s="14"/>
      <c r="G904"/>
    </row>
    <row r="905" spans="1:7" x14ac:dyDescent="0.2">
      <c r="A905" s="42"/>
      <c r="B905" s="43"/>
      <c r="C905" s="16"/>
      <c r="D905" s="46"/>
      <c r="E905" s="47"/>
      <c r="F905" s="46"/>
      <c r="G905"/>
    </row>
    <row r="906" spans="1:7" x14ac:dyDescent="0.2">
      <c r="A906" s="44"/>
      <c r="B906" s="45"/>
      <c r="C906" s="11"/>
      <c r="D906" s="21"/>
      <c r="E906" s="14"/>
      <c r="F906" s="14"/>
      <c r="G906"/>
    </row>
    <row r="907" spans="1:7" x14ac:dyDescent="0.2">
      <c r="A907" s="42"/>
      <c r="B907" s="43"/>
      <c r="C907" s="16"/>
      <c r="D907" s="46"/>
      <c r="E907" s="47"/>
      <c r="F907" s="46"/>
      <c r="G907"/>
    </row>
    <row r="908" spans="1:7" x14ac:dyDescent="0.2">
      <c r="A908" s="44"/>
      <c r="B908" s="45"/>
      <c r="C908" s="11"/>
      <c r="D908" s="21"/>
      <c r="E908" s="14"/>
      <c r="F908" s="14"/>
      <c r="G908"/>
    </row>
    <row r="909" spans="1:7" x14ac:dyDescent="0.2">
      <c r="A909" s="42"/>
      <c r="B909" s="43"/>
      <c r="C909" s="16"/>
      <c r="D909" s="21"/>
      <c r="E909" s="14"/>
      <c r="F909" s="14"/>
      <c r="G909"/>
    </row>
    <row r="910" spans="1:7" x14ac:dyDescent="0.2">
      <c r="A910" s="42"/>
      <c r="B910" s="43"/>
      <c r="C910" s="16"/>
      <c r="D910" s="46"/>
      <c r="E910" s="47"/>
      <c r="F910" s="46"/>
      <c r="G910"/>
    </row>
    <row r="911" spans="1:7" x14ac:dyDescent="0.2">
      <c r="A911" s="44"/>
      <c r="B911" s="45"/>
      <c r="C911" s="11"/>
      <c r="D911" s="21"/>
      <c r="E911" s="14"/>
      <c r="F911" s="14"/>
      <c r="G911"/>
    </row>
    <row r="912" spans="1:7" x14ac:dyDescent="0.2">
      <c r="A912" s="44"/>
      <c r="B912" s="45"/>
      <c r="C912" s="11"/>
      <c r="D912" s="21"/>
      <c r="E912" s="14"/>
      <c r="F912" s="14"/>
      <c r="G912"/>
    </row>
    <row r="913" spans="1:7" x14ac:dyDescent="0.2">
      <c r="A913" s="42"/>
      <c r="B913" s="43"/>
      <c r="C913" s="16"/>
      <c r="D913" s="21"/>
      <c r="E913" s="14"/>
      <c r="F913" s="14"/>
      <c r="G913"/>
    </row>
    <row r="914" spans="1:7" x14ac:dyDescent="0.2">
      <c r="A914" s="42"/>
      <c r="B914" s="43"/>
      <c r="C914" s="16"/>
      <c r="D914" s="46"/>
      <c r="E914" s="47"/>
      <c r="F914" s="46"/>
      <c r="G914"/>
    </row>
    <row r="915" spans="1:7" x14ac:dyDescent="0.2">
      <c r="A915" s="44"/>
      <c r="B915" s="45"/>
      <c r="C915" s="11"/>
      <c r="D915" s="21"/>
      <c r="E915" s="14"/>
      <c r="F915" s="14"/>
      <c r="G915"/>
    </row>
    <row r="916" spans="1:7" x14ac:dyDescent="0.2">
      <c r="A916" s="44"/>
      <c r="B916" s="45"/>
      <c r="C916" s="11"/>
      <c r="D916" s="21"/>
      <c r="E916" s="14"/>
      <c r="F916" s="14"/>
      <c r="G916"/>
    </row>
    <row r="917" spans="1:7" x14ac:dyDescent="0.2">
      <c r="A917" s="299"/>
      <c r="B917" s="299"/>
      <c r="C917" s="299"/>
      <c r="D917" s="299"/>
      <c r="E917" s="299"/>
      <c r="F917" s="299"/>
      <c r="G917"/>
    </row>
    <row r="918" spans="1:7" x14ac:dyDescent="0.2">
      <c r="A918" s="40"/>
      <c r="B918" s="41"/>
      <c r="C918" s="17"/>
      <c r="D918" s="25"/>
      <c r="E918" s="20"/>
      <c r="F918" s="20"/>
      <c r="G918"/>
    </row>
    <row r="919" spans="1:7" x14ac:dyDescent="0.2">
      <c r="A919" s="42"/>
      <c r="B919" s="43"/>
      <c r="C919" s="16"/>
      <c r="D919" s="21"/>
      <c r="E919" s="14"/>
      <c r="F919" s="14"/>
      <c r="G919"/>
    </row>
    <row r="920" spans="1:7" x14ac:dyDescent="0.2">
      <c r="A920" s="42"/>
      <c r="B920" s="43"/>
      <c r="C920" s="16"/>
      <c r="D920" s="46"/>
      <c r="E920" s="47"/>
      <c r="F920" s="46"/>
      <c r="G920"/>
    </row>
    <row r="921" spans="1:7" x14ac:dyDescent="0.2">
      <c r="A921" s="44"/>
      <c r="B921" s="45"/>
      <c r="C921" s="11"/>
      <c r="D921" s="21"/>
      <c r="E921" s="14"/>
      <c r="F921" s="14"/>
      <c r="G921"/>
    </row>
    <row r="922" spans="1:7" x14ac:dyDescent="0.2">
      <c r="A922" s="299"/>
      <c r="B922" s="299"/>
      <c r="C922" s="299"/>
      <c r="D922" s="299"/>
      <c r="E922" s="299"/>
      <c r="F922" s="299"/>
      <c r="G922"/>
    </row>
    <row r="923" spans="1:7" x14ac:dyDescent="0.2">
      <c r="A923" s="304"/>
      <c r="B923" s="304"/>
      <c r="C923" s="304"/>
      <c r="D923" s="304"/>
      <c r="E923" s="304"/>
      <c r="F923" s="304"/>
      <c r="G923"/>
    </row>
    <row r="924" spans="1:7" x14ac:dyDescent="0.2">
      <c r="G924"/>
    </row>
    <row r="925" spans="1:7" x14ac:dyDescent="0.2">
      <c r="G925"/>
    </row>
    <row r="926" spans="1:7" x14ac:dyDescent="0.2">
      <c r="G926"/>
    </row>
    <row r="927" spans="1:7" x14ac:dyDescent="0.2">
      <c r="G927"/>
    </row>
    <row r="928" spans="1:7" ht="15" x14ac:dyDescent="0.2">
      <c r="A928" s="301"/>
      <c r="B928" s="301"/>
      <c r="C928" s="301"/>
      <c r="D928" s="301"/>
      <c r="E928" s="301"/>
      <c r="F928" s="301"/>
      <c r="G928"/>
    </row>
    <row r="929" spans="1:7" ht="18" x14ac:dyDescent="0.25">
      <c r="A929" s="300"/>
      <c r="B929" s="305"/>
      <c r="C929" s="305"/>
      <c r="D929" s="305"/>
      <c r="E929" s="305"/>
      <c r="F929" s="305"/>
      <c r="G929"/>
    </row>
    <row r="930" spans="1:7" x14ac:dyDescent="0.2">
      <c r="A930" s="306"/>
      <c r="B930" s="280"/>
      <c r="C930" s="280"/>
      <c r="D930" s="277"/>
      <c r="E930" s="278"/>
      <c r="F930" s="278"/>
      <c r="G930"/>
    </row>
    <row r="931" spans="1:7" x14ac:dyDescent="0.2">
      <c r="A931" s="306"/>
      <c r="B931" s="280"/>
      <c r="C931" s="280"/>
      <c r="D931" s="277"/>
      <c r="E931" s="278"/>
      <c r="F931" s="278"/>
      <c r="G931"/>
    </row>
    <row r="932" spans="1:7" x14ac:dyDescent="0.2">
      <c r="A932" s="40"/>
      <c r="B932" s="49"/>
      <c r="C932" s="17"/>
      <c r="D932" s="25"/>
      <c r="E932" s="20"/>
      <c r="F932" s="20"/>
      <c r="G932"/>
    </row>
    <row r="933" spans="1:7" x14ac:dyDescent="0.2">
      <c r="A933" s="42"/>
      <c r="B933" s="50"/>
      <c r="C933" s="16"/>
      <c r="D933" s="21"/>
      <c r="E933" s="14"/>
      <c r="F933" s="14"/>
      <c r="G933"/>
    </row>
    <row r="934" spans="1:7" x14ac:dyDescent="0.2">
      <c r="A934" s="42"/>
      <c r="B934" s="50"/>
      <c r="C934" s="16"/>
      <c r="D934" s="21"/>
      <c r="E934" s="14"/>
      <c r="F934" s="14"/>
      <c r="G934"/>
    </row>
    <row r="935" spans="1:7" x14ac:dyDescent="0.2">
      <c r="A935" s="44"/>
      <c r="B935" s="52"/>
      <c r="C935" s="11"/>
      <c r="D935" s="21"/>
      <c r="E935" s="14"/>
      <c r="F935" s="14"/>
      <c r="G935"/>
    </row>
    <row r="936" spans="1:7" x14ac:dyDescent="0.2">
      <c r="A936" s="299"/>
      <c r="B936" s="299"/>
      <c r="C936" s="299"/>
      <c r="D936" s="299"/>
      <c r="E936" s="299"/>
      <c r="F936" s="299"/>
      <c r="G936"/>
    </row>
    <row r="937" spans="1:7" x14ac:dyDescent="0.2">
      <c r="A937" s="40"/>
      <c r="B937" s="49"/>
      <c r="C937" s="17"/>
      <c r="D937" s="25"/>
      <c r="E937" s="20"/>
      <c r="F937" s="20"/>
      <c r="G937"/>
    </row>
    <row r="938" spans="1:7" x14ac:dyDescent="0.2">
      <c r="A938" s="42"/>
      <c r="B938" s="50"/>
      <c r="C938" s="16"/>
      <c r="D938" s="21"/>
      <c r="E938" s="14"/>
      <c r="F938" s="14"/>
      <c r="G938"/>
    </row>
    <row r="939" spans="1:7" x14ac:dyDescent="0.2">
      <c r="A939" s="42"/>
      <c r="B939" s="50"/>
      <c r="C939" s="16"/>
      <c r="D939" s="21"/>
      <c r="E939" s="14"/>
      <c r="F939" s="14"/>
      <c r="G939"/>
    </row>
    <row r="940" spans="1:7" x14ac:dyDescent="0.2">
      <c r="A940" s="44"/>
      <c r="B940" s="52"/>
      <c r="C940" s="11"/>
      <c r="D940" s="21"/>
      <c r="E940" s="14"/>
      <c r="F940" s="14"/>
      <c r="G940"/>
    </row>
    <row r="941" spans="1:7" x14ac:dyDescent="0.2">
      <c r="A941" s="44"/>
      <c r="B941" s="52"/>
      <c r="C941" s="11"/>
      <c r="D941" s="21"/>
      <c r="E941" s="14"/>
      <c r="F941" s="14"/>
      <c r="G941"/>
    </row>
    <row r="942" spans="1:7" x14ac:dyDescent="0.2">
      <c r="A942" s="44"/>
      <c r="B942" s="52"/>
      <c r="C942" s="11"/>
      <c r="D942" s="21"/>
      <c r="E942" s="14"/>
      <c r="F942" s="14"/>
      <c r="G942"/>
    </row>
    <row r="943" spans="1:7" x14ac:dyDescent="0.2">
      <c r="A943" s="42"/>
      <c r="B943" s="50"/>
      <c r="C943" s="16"/>
      <c r="D943" s="21"/>
      <c r="E943" s="14"/>
      <c r="F943" s="14"/>
      <c r="G943"/>
    </row>
    <row r="944" spans="1:7" x14ac:dyDescent="0.2">
      <c r="A944" s="42"/>
      <c r="B944" s="50"/>
      <c r="C944" s="16"/>
      <c r="D944" s="21"/>
      <c r="E944" s="14"/>
      <c r="F944" s="14"/>
      <c r="G944"/>
    </row>
    <row r="945" spans="1:7" x14ac:dyDescent="0.2">
      <c r="A945" s="44"/>
      <c r="B945" s="52"/>
      <c r="C945" s="11"/>
      <c r="D945" s="21"/>
      <c r="E945" s="14"/>
      <c r="F945" s="14"/>
      <c r="G945"/>
    </row>
    <row r="946" spans="1:7" x14ac:dyDescent="0.2">
      <c r="A946" s="42"/>
      <c r="B946" s="50"/>
      <c r="C946" s="16"/>
      <c r="D946" s="21"/>
      <c r="E946" s="14"/>
      <c r="F946" s="14"/>
      <c r="G946"/>
    </row>
    <row r="947" spans="1:7" x14ac:dyDescent="0.2">
      <c r="A947" s="42"/>
      <c r="B947" s="50"/>
      <c r="C947" s="16"/>
      <c r="D947" s="21"/>
      <c r="E947" s="14"/>
      <c r="F947" s="14"/>
      <c r="G947"/>
    </row>
    <row r="948" spans="1:7" x14ac:dyDescent="0.2">
      <c r="A948" s="44"/>
      <c r="B948" s="52"/>
      <c r="C948" s="11"/>
      <c r="D948" s="21"/>
      <c r="E948" s="14"/>
      <c r="F948" s="14"/>
      <c r="G948"/>
    </row>
    <row r="949" spans="1:7" x14ac:dyDescent="0.2">
      <c r="A949" s="299"/>
      <c r="B949" s="299"/>
      <c r="C949" s="299"/>
      <c r="D949" s="299"/>
      <c r="E949" s="299"/>
      <c r="F949" s="299"/>
      <c r="G949"/>
    </row>
    <row r="950" spans="1:7" x14ac:dyDescent="0.2">
      <c r="A950" s="40"/>
      <c r="B950" s="49"/>
      <c r="C950" s="17"/>
      <c r="D950" s="25"/>
      <c r="E950" s="20"/>
      <c r="F950" s="20"/>
      <c r="G950"/>
    </row>
    <row r="951" spans="1:7" x14ac:dyDescent="0.2">
      <c r="A951" s="42"/>
      <c r="B951" s="50"/>
      <c r="C951" s="16"/>
      <c r="D951" s="21"/>
      <c r="E951" s="14"/>
      <c r="F951" s="14"/>
      <c r="G951"/>
    </row>
    <row r="952" spans="1:7" x14ac:dyDescent="0.2">
      <c r="A952" s="42"/>
      <c r="B952" s="50"/>
      <c r="C952" s="16"/>
      <c r="D952" s="21"/>
      <c r="E952" s="14"/>
      <c r="F952" s="14"/>
      <c r="G952"/>
    </row>
    <row r="953" spans="1:7" x14ac:dyDescent="0.2">
      <c r="A953" s="44"/>
      <c r="B953" s="52"/>
      <c r="C953" s="11"/>
      <c r="D953" s="21"/>
      <c r="E953" s="14"/>
      <c r="F953" s="14"/>
      <c r="G953"/>
    </row>
    <row r="954" spans="1:7" x14ac:dyDescent="0.2">
      <c r="A954" s="44"/>
      <c r="B954" s="52"/>
      <c r="C954" s="11"/>
      <c r="D954" s="21"/>
      <c r="E954" s="14"/>
      <c r="F954" s="14"/>
      <c r="G954"/>
    </row>
    <row r="955" spans="1:7" x14ac:dyDescent="0.2">
      <c r="A955" s="44"/>
      <c r="B955" s="52"/>
      <c r="C955" s="11"/>
      <c r="D955" s="21"/>
      <c r="E955" s="14"/>
      <c r="F955" s="14"/>
      <c r="G955"/>
    </row>
    <row r="956" spans="1:7" x14ac:dyDescent="0.2">
      <c r="A956" s="42"/>
      <c r="B956" s="50"/>
      <c r="C956" s="16"/>
      <c r="D956" s="21"/>
      <c r="E956" s="14"/>
      <c r="F956" s="14"/>
      <c r="G956"/>
    </row>
    <row r="957" spans="1:7" x14ac:dyDescent="0.2">
      <c r="A957" s="44"/>
      <c r="B957" s="52"/>
      <c r="C957" s="11"/>
      <c r="D957" s="21"/>
      <c r="E957" s="14"/>
      <c r="F957" s="14"/>
      <c r="G957"/>
    </row>
    <row r="958" spans="1:7" x14ac:dyDescent="0.2">
      <c r="A958" s="44"/>
      <c r="B958" s="52"/>
      <c r="C958" s="11"/>
      <c r="D958" s="21"/>
      <c r="E958" s="14"/>
      <c r="F958" s="14"/>
      <c r="G958"/>
    </row>
    <row r="959" spans="1:7" x14ac:dyDescent="0.2">
      <c r="A959" s="299"/>
      <c r="B959" s="299"/>
      <c r="C959" s="299"/>
      <c r="D959" s="299"/>
      <c r="E959" s="299"/>
      <c r="F959" s="299"/>
      <c r="G959"/>
    </row>
    <row r="960" spans="1:7" x14ac:dyDescent="0.2">
      <c r="A960" s="40"/>
      <c r="B960" s="49"/>
      <c r="C960" s="17"/>
      <c r="D960" s="25"/>
      <c r="E960" s="20"/>
      <c r="F960" s="20"/>
      <c r="G960"/>
    </row>
    <row r="961" spans="1:7" x14ac:dyDescent="0.2">
      <c r="A961" s="42"/>
      <c r="B961" s="50"/>
      <c r="C961" s="16"/>
      <c r="D961" s="21"/>
      <c r="E961" s="14"/>
      <c r="F961" s="14"/>
      <c r="G961"/>
    </row>
    <row r="962" spans="1:7" x14ac:dyDescent="0.2">
      <c r="A962" s="42"/>
      <c r="B962" s="50"/>
      <c r="C962" s="16"/>
      <c r="D962" s="21"/>
      <c r="E962" s="14"/>
      <c r="F962" s="14"/>
      <c r="G962"/>
    </row>
    <row r="963" spans="1:7" x14ac:dyDescent="0.2">
      <c r="A963" s="44"/>
      <c r="B963" s="52"/>
      <c r="C963" s="11"/>
      <c r="D963" s="21"/>
      <c r="E963" s="14"/>
      <c r="F963" s="14"/>
      <c r="G963"/>
    </row>
    <row r="964" spans="1:7" x14ac:dyDescent="0.2">
      <c r="A964" s="44"/>
      <c r="B964" s="52"/>
      <c r="C964" s="11"/>
      <c r="D964" s="21"/>
      <c r="E964" s="14"/>
      <c r="F964" s="14"/>
      <c r="G964"/>
    </row>
    <row r="965" spans="1:7" x14ac:dyDescent="0.2">
      <c r="A965" s="42"/>
      <c r="B965" s="50"/>
      <c r="C965" s="16"/>
      <c r="D965" s="21"/>
      <c r="E965" s="14"/>
      <c r="F965" s="14"/>
      <c r="G965"/>
    </row>
    <row r="966" spans="1:7" x14ac:dyDescent="0.2">
      <c r="A966" s="44"/>
      <c r="B966" s="52"/>
      <c r="C966" s="11"/>
      <c r="D966" s="21"/>
      <c r="E966" s="14"/>
      <c r="F966" s="14"/>
      <c r="G966"/>
    </row>
    <row r="967" spans="1:7" x14ac:dyDescent="0.2">
      <c r="A967" s="44"/>
      <c r="B967" s="52"/>
      <c r="C967" s="11"/>
      <c r="D967" s="21"/>
      <c r="E967" s="14"/>
      <c r="F967" s="14"/>
      <c r="G967"/>
    </row>
    <row r="968" spans="1:7" x14ac:dyDescent="0.2">
      <c r="A968" s="299"/>
      <c r="B968" s="299"/>
      <c r="C968" s="299"/>
      <c r="D968" s="299"/>
      <c r="E968" s="299"/>
      <c r="F968" s="299"/>
      <c r="G968"/>
    </row>
    <row r="969" spans="1:7" x14ac:dyDescent="0.2">
      <c r="A969" s="40"/>
      <c r="B969" s="49"/>
      <c r="C969" s="17"/>
      <c r="D969" s="25"/>
      <c r="E969" s="20"/>
      <c r="F969" s="20"/>
      <c r="G969"/>
    </row>
    <row r="970" spans="1:7" x14ac:dyDescent="0.2">
      <c r="A970" s="42"/>
      <c r="B970" s="50"/>
      <c r="C970" s="16"/>
      <c r="D970" s="21"/>
      <c r="E970" s="14"/>
      <c r="F970" s="14"/>
      <c r="G970"/>
    </row>
    <row r="971" spans="1:7" x14ac:dyDescent="0.2">
      <c r="A971" s="42"/>
      <c r="B971" s="50"/>
      <c r="C971" s="16"/>
      <c r="D971" s="21"/>
      <c r="E971" s="14"/>
      <c r="F971" s="14"/>
      <c r="G971"/>
    </row>
    <row r="972" spans="1:7" x14ac:dyDescent="0.2">
      <c r="A972" s="44"/>
      <c r="B972" s="52"/>
      <c r="C972" s="11"/>
      <c r="D972" s="21"/>
      <c r="E972" s="14"/>
      <c r="F972" s="14"/>
      <c r="G972"/>
    </row>
    <row r="973" spans="1:7" x14ac:dyDescent="0.2">
      <c r="A973" s="44"/>
      <c r="B973" s="52"/>
      <c r="C973" s="11"/>
      <c r="D973" s="21"/>
      <c r="E973" s="14"/>
      <c r="F973" s="14"/>
      <c r="G973"/>
    </row>
    <row r="974" spans="1:7" x14ac:dyDescent="0.2">
      <c r="A974" s="44"/>
      <c r="B974" s="52"/>
      <c r="C974" s="11"/>
      <c r="D974" s="21"/>
      <c r="E974" s="14"/>
      <c r="F974" s="14"/>
      <c r="G974"/>
    </row>
    <row r="975" spans="1:7" x14ac:dyDescent="0.2">
      <c r="A975" s="42"/>
      <c r="B975" s="50"/>
      <c r="C975" s="16"/>
      <c r="D975" s="21"/>
      <c r="E975" s="14"/>
      <c r="F975" s="14"/>
      <c r="G975"/>
    </row>
    <row r="976" spans="1:7" x14ac:dyDescent="0.2">
      <c r="A976" s="44"/>
      <c r="B976" s="52"/>
      <c r="C976" s="11"/>
      <c r="D976" s="21"/>
      <c r="E976" s="14"/>
      <c r="F976" s="14"/>
      <c r="G976"/>
    </row>
    <row r="977" spans="1:7" x14ac:dyDescent="0.2">
      <c r="A977" s="42"/>
      <c r="B977" s="50"/>
      <c r="C977" s="16"/>
      <c r="D977" s="21"/>
      <c r="E977" s="14"/>
      <c r="F977" s="14"/>
      <c r="G977"/>
    </row>
    <row r="978" spans="1:7" x14ac:dyDescent="0.2">
      <c r="A978" s="42"/>
      <c r="B978" s="50"/>
      <c r="C978" s="16"/>
      <c r="D978" s="21"/>
      <c r="E978" s="14"/>
      <c r="F978" s="14"/>
      <c r="G978"/>
    </row>
    <row r="979" spans="1:7" x14ac:dyDescent="0.2">
      <c r="A979" s="44"/>
      <c r="B979" s="52"/>
      <c r="C979" s="11"/>
      <c r="D979" s="21"/>
      <c r="E979" s="14"/>
      <c r="F979" s="14"/>
      <c r="G979"/>
    </row>
    <row r="980" spans="1:7" x14ac:dyDescent="0.2">
      <c r="A980" s="44"/>
      <c r="B980" s="52"/>
      <c r="C980" s="11"/>
      <c r="D980" s="21"/>
      <c r="E980" s="14"/>
      <c r="F980" s="14"/>
      <c r="G980"/>
    </row>
    <row r="981" spans="1:7" x14ac:dyDescent="0.2">
      <c r="A981" s="44"/>
      <c r="B981" s="52"/>
      <c r="C981" s="11"/>
      <c r="D981" s="21"/>
      <c r="E981" s="14"/>
      <c r="F981" s="14"/>
      <c r="G981"/>
    </row>
    <row r="982" spans="1:7" x14ac:dyDescent="0.2">
      <c r="A982" s="42"/>
      <c r="B982" s="50"/>
      <c r="C982" s="16"/>
      <c r="D982" s="21"/>
      <c r="E982" s="14"/>
      <c r="F982" s="14"/>
      <c r="G982"/>
    </row>
    <row r="983" spans="1:7" x14ac:dyDescent="0.2">
      <c r="A983" s="44"/>
      <c r="B983" s="52"/>
      <c r="C983" s="11"/>
      <c r="D983" s="21"/>
      <c r="E983" s="14"/>
      <c r="F983" s="14"/>
      <c r="G983"/>
    </row>
    <row r="984" spans="1:7" x14ac:dyDescent="0.2">
      <c r="A984" s="299"/>
      <c r="B984" s="299"/>
      <c r="C984" s="299"/>
      <c r="D984" s="299"/>
      <c r="E984" s="299"/>
      <c r="F984" s="299"/>
      <c r="G984"/>
    </row>
    <row r="985" spans="1:7" x14ac:dyDescent="0.2">
      <c r="A985" s="40"/>
      <c r="B985" s="49"/>
      <c r="C985" s="17"/>
      <c r="D985" s="25"/>
      <c r="E985" s="20"/>
      <c r="F985" s="20"/>
      <c r="G985"/>
    </row>
    <row r="986" spans="1:7" x14ac:dyDescent="0.2">
      <c r="A986" s="42"/>
      <c r="B986" s="50"/>
      <c r="C986" s="16"/>
      <c r="D986" s="21"/>
      <c r="E986" s="14"/>
      <c r="F986" s="14"/>
      <c r="G986"/>
    </row>
    <row r="987" spans="1:7" x14ac:dyDescent="0.2">
      <c r="A987" s="42"/>
      <c r="B987" s="50"/>
      <c r="C987" s="16"/>
      <c r="D987" s="21"/>
      <c r="E987" s="14"/>
      <c r="F987" s="14"/>
      <c r="G987"/>
    </row>
    <row r="988" spans="1:7" x14ac:dyDescent="0.2">
      <c r="A988" s="44"/>
      <c r="B988" s="52"/>
      <c r="C988" s="11"/>
      <c r="D988" s="21"/>
      <c r="E988" s="14"/>
      <c r="F988" s="14"/>
      <c r="G988"/>
    </row>
    <row r="989" spans="1:7" x14ac:dyDescent="0.2">
      <c r="A989" s="299"/>
      <c r="B989" s="299"/>
      <c r="C989" s="299"/>
      <c r="D989" s="299"/>
      <c r="E989" s="299"/>
      <c r="F989" s="299"/>
      <c r="G989"/>
    </row>
    <row r="990" spans="1:7" x14ac:dyDescent="0.2">
      <c r="A990" s="40"/>
      <c r="B990" s="49"/>
      <c r="C990" s="17"/>
      <c r="D990" s="25"/>
      <c r="E990" s="20"/>
      <c r="F990" s="20"/>
      <c r="G990"/>
    </row>
    <row r="991" spans="1:7" x14ac:dyDescent="0.2">
      <c r="A991" s="42"/>
      <c r="B991" s="50"/>
      <c r="C991" s="16"/>
      <c r="D991" s="21"/>
      <c r="E991" s="14"/>
      <c r="F991" s="14"/>
      <c r="G991"/>
    </row>
    <row r="992" spans="1:7" x14ac:dyDescent="0.2">
      <c r="A992" s="42"/>
      <c r="B992" s="50"/>
      <c r="C992" s="16"/>
      <c r="D992" s="21"/>
      <c r="E992" s="14"/>
      <c r="F992" s="14"/>
      <c r="G992"/>
    </row>
    <row r="993" spans="1:7" x14ac:dyDescent="0.2">
      <c r="A993" s="44"/>
      <c r="B993" s="52"/>
      <c r="C993" s="11"/>
      <c r="D993" s="21"/>
      <c r="E993" s="14"/>
      <c r="F993" s="14"/>
      <c r="G993"/>
    </row>
    <row r="994" spans="1:7" x14ac:dyDescent="0.2">
      <c r="A994" s="42"/>
      <c r="B994" s="50"/>
      <c r="C994" s="16"/>
      <c r="D994" s="21"/>
      <c r="E994" s="14"/>
      <c r="F994" s="14"/>
      <c r="G994"/>
    </row>
    <row r="995" spans="1:7" x14ac:dyDescent="0.2">
      <c r="A995" s="44"/>
      <c r="B995" s="52"/>
      <c r="C995" s="11"/>
      <c r="D995" s="21"/>
      <c r="E995" s="14"/>
      <c r="F995" s="14"/>
      <c r="G995"/>
    </row>
    <row r="996" spans="1:7" x14ac:dyDescent="0.2">
      <c r="A996" s="42"/>
      <c r="B996" s="50"/>
      <c r="C996" s="16"/>
      <c r="D996" s="21"/>
      <c r="E996" s="14"/>
      <c r="F996" s="14"/>
      <c r="G996"/>
    </row>
    <row r="997" spans="1:7" x14ac:dyDescent="0.2">
      <c r="A997" s="42"/>
      <c r="B997" s="50"/>
      <c r="C997" s="16"/>
      <c r="D997" s="21"/>
      <c r="E997" s="14"/>
      <c r="F997" s="14"/>
      <c r="G997"/>
    </row>
    <row r="998" spans="1:7" x14ac:dyDescent="0.2">
      <c r="A998" s="44"/>
      <c r="B998" s="52"/>
      <c r="C998" s="11"/>
      <c r="D998" s="21"/>
      <c r="E998" s="14"/>
      <c r="F998" s="14"/>
      <c r="G998"/>
    </row>
    <row r="999" spans="1:7" x14ac:dyDescent="0.2">
      <c r="A999" s="42"/>
      <c r="B999" s="50"/>
      <c r="C999" s="16"/>
      <c r="D999" s="21"/>
      <c r="E999" s="14"/>
      <c r="F999" s="14"/>
      <c r="G999"/>
    </row>
    <row r="1000" spans="1:7" x14ac:dyDescent="0.2">
      <c r="A1000" s="42"/>
      <c r="B1000" s="50"/>
      <c r="C1000" s="16"/>
      <c r="D1000" s="21"/>
      <c r="E1000" s="14"/>
      <c r="F1000" s="14"/>
      <c r="G1000"/>
    </row>
    <row r="1001" spans="1:7" x14ac:dyDescent="0.2">
      <c r="A1001" s="44"/>
      <c r="B1001" s="52"/>
      <c r="C1001" s="11"/>
      <c r="D1001" s="21"/>
      <c r="E1001" s="14"/>
      <c r="F1001" s="14"/>
      <c r="G1001"/>
    </row>
    <row r="1002" spans="1:7" x14ac:dyDescent="0.2">
      <c r="A1002" s="299"/>
      <c r="B1002" s="299"/>
      <c r="C1002" s="299"/>
      <c r="D1002" s="299"/>
      <c r="E1002" s="299"/>
      <c r="F1002" s="299"/>
      <c r="G1002"/>
    </row>
    <row r="1003" spans="1:7" x14ac:dyDescent="0.2">
      <c r="A1003" s="40"/>
      <c r="B1003" s="49"/>
      <c r="C1003" s="17"/>
      <c r="D1003" s="25"/>
      <c r="E1003" s="20"/>
      <c r="F1003" s="20"/>
      <c r="G1003"/>
    </row>
    <row r="1004" spans="1:7" x14ac:dyDescent="0.2">
      <c r="A1004" s="42"/>
      <c r="B1004" s="50"/>
      <c r="C1004" s="16"/>
      <c r="D1004" s="21"/>
      <c r="E1004" s="14"/>
      <c r="F1004" s="14"/>
      <c r="G1004"/>
    </row>
    <row r="1005" spans="1:7" x14ac:dyDescent="0.2">
      <c r="A1005" s="42"/>
      <c r="B1005" s="50"/>
      <c r="C1005" s="16"/>
      <c r="D1005" s="21"/>
      <c r="E1005" s="14"/>
      <c r="F1005" s="14"/>
      <c r="G1005"/>
    </row>
    <row r="1006" spans="1:7" x14ac:dyDescent="0.2">
      <c r="A1006" s="44"/>
      <c r="B1006" s="52"/>
      <c r="C1006" s="11"/>
      <c r="D1006" s="21"/>
      <c r="E1006" s="14"/>
      <c r="F1006" s="14"/>
      <c r="G1006"/>
    </row>
    <row r="1007" spans="1:7" x14ac:dyDescent="0.2">
      <c r="A1007" s="44"/>
      <c r="B1007" s="52"/>
      <c r="C1007" s="11"/>
      <c r="D1007" s="21"/>
      <c r="E1007" s="14"/>
      <c r="F1007" s="14"/>
      <c r="G1007"/>
    </row>
    <row r="1008" spans="1:7" x14ac:dyDescent="0.2">
      <c r="A1008" s="44"/>
      <c r="B1008" s="52"/>
      <c r="C1008" s="11"/>
      <c r="D1008" s="21"/>
      <c r="E1008" s="14"/>
      <c r="F1008" s="14"/>
      <c r="G1008"/>
    </row>
    <row r="1009" spans="1:7" x14ac:dyDescent="0.2">
      <c r="A1009" s="42"/>
      <c r="B1009" s="50"/>
      <c r="C1009" s="16"/>
      <c r="D1009" s="21"/>
      <c r="E1009" s="14"/>
      <c r="F1009" s="14"/>
      <c r="G1009"/>
    </row>
    <row r="1010" spans="1:7" x14ac:dyDescent="0.2">
      <c r="A1010" s="42"/>
      <c r="B1010" s="50"/>
      <c r="C1010" s="16"/>
      <c r="D1010" s="21"/>
      <c r="E1010" s="14"/>
      <c r="F1010" s="14"/>
      <c r="G1010"/>
    </row>
    <row r="1011" spans="1:7" x14ac:dyDescent="0.2">
      <c r="A1011" s="44"/>
      <c r="B1011" s="52"/>
      <c r="C1011" s="11"/>
      <c r="D1011" s="21"/>
      <c r="E1011" s="14"/>
      <c r="F1011" s="14"/>
      <c r="G1011"/>
    </row>
    <row r="1012" spans="1:7" x14ac:dyDescent="0.2">
      <c r="A1012" s="44"/>
      <c r="B1012" s="52"/>
      <c r="C1012" s="11"/>
      <c r="D1012" s="21"/>
      <c r="E1012" s="14"/>
      <c r="F1012" s="14"/>
      <c r="G1012"/>
    </row>
    <row r="1013" spans="1:7" x14ac:dyDescent="0.2">
      <c r="A1013" s="299"/>
      <c r="B1013" s="299"/>
      <c r="C1013" s="299"/>
      <c r="D1013" s="299"/>
      <c r="E1013" s="299"/>
      <c r="F1013" s="299"/>
      <c r="G1013"/>
    </row>
    <row r="1014" spans="1:7" x14ac:dyDescent="0.2">
      <c r="A1014" s="40"/>
      <c r="B1014" s="49"/>
      <c r="C1014" s="17"/>
      <c r="D1014" s="25"/>
      <c r="E1014" s="20"/>
      <c r="F1014" s="20"/>
      <c r="G1014"/>
    </row>
    <row r="1015" spans="1:7" x14ac:dyDescent="0.2">
      <c r="A1015" s="42"/>
      <c r="B1015" s="50"/>
      <c r="C1015" s="16"/>
      <c r="D1015" s="21"/>
      <c r="E1015" s="14"/>
      <c r="F1015" s="14"/>
      <c r="G1015"/>
    </row>
    <row r="1016" spans="1:7" x14ac:dyDescent="0.2">
      <c r="A1016" s="42"/>
      <c r="B1016" s="50"/>
      <c r="C1016" s="16"/>
      <c r="D1016" s="21"/>
      <c r="E1016" s="14"/>
      <c r="F1016" s="14"/>
      <c r="G1016"/>
    </row>
    <row r="1017" spans="1:7" x14ac:dyDescent="0.2">
      <c r="A1017" s="44"/>
      <c r="B1017" s="52"/>
      <c r="C1017" s="11"/>
      <c r="D1017" s="21"/>
      <c r="E1017" s="14"/>
      <c r="F1017" s="14"/>
      <c r="G1017"/>
    </row>
    <row r="1018" spans="1:7" x14ac:dyDescent="0.2">
      <c r="A1018" s="44"/>
      <c r="B1018" s="52"/>
      <c r="C1018" s="11"/>
      <c r="D1018" s="21"/>
      <c r="E1018" s="14"/>
      <c r="F1018" s="14"/>
      <c r="G1018"/>
    </row>
    <row r="1019" spans="1:7" x14ac:dyDescent="0.2">
      <c r="A1019" s="42"/>
      <c r="B1019" s="50"/>
      <c r="C1019" s="16"/>
      <c r="D1019" s="21"/>
      <c r="E1019" s="14"/>
      <c r="F1019" s="14"/>
      <c r="G1019"/>
    </row>
    <row r="1020" spans="1:7" x14ac:dyDescent="0.2">
      <c r="A1020" s="42"/>
      <c r="B1020" s="50"/>
      <c r="C1020" s="16"/>
      <c r="D1020" s="21"/>
      <c r="E1020" s="14"/>
      <c r="F1020" s="14"/>
      <c r="G1020"/>
    </row>
    <row r="1021" spans="1:7" x14ac:dyDescent="0.2">
      <c r="A1021" s="44"/>
      <c r="B1021" s="52"/>
      <c r="C1021" s="11"/>
      <c r="D1021" s="21"/>
      <c r="E1021" s="14"/>
      <c r="F1021" s="14"/>
      <c r="G1021"/>
    </row>
    <row r="1022" spans="1:7" x14ac:dyDescent="0.2">
      <c r="A1022" s="68"/>
      <c r="B1022" s="50"/>
      <c r="C1022" s="16"/>
      <c r="D1022" s="28"/>
      <c r="E1022" s="69"/>
      <c r="F1022" s="69"/>
      <c r="G1022"/>
    </row>
    <row r="1023" spans="1:7" x14ac:dyDescent="0.2">
      <c r="A1023" s="42"/>
      <c r="B1023" s="50"/>
      <c r="C1023" s="16"/>
      <c r="D1023" s="21"/>
      <c r="E1023" s="14"/>
      <c r="F1023" s="14"/>
      <c r="G1023"/>
    </row>
    <row r="1024" spans="1:7" x14ac:dyDescent="0.2">
      <c r="A1024" s="44"/>
      <c r="B1024" s="52"/>
      <c r="C1024" s="11"/>
      <c r="D1024" s="21"/>
      <c r="E1024" s="14"/>
      <c r="F1024" s="14"/>
      <c r="G1024"/>
    </row>
    <row r="1025" spans="1:7" x14ac:dyDescent="0.2">
      <c r="A1025" s="42"/>
      <c r="B1025" s="50"/>
      <c r="C1025" s="16"/>
      <c r="D1025" s="21"/>
      <c r="E1025" s="14"/>
      <c r="F1025" s="14"/>
      <c r="G1025"/>
    </row>
    <row r="1026" spans="1:7" x14ac:dyDescent="0.2">
      <c r="A1026" s="42"/>
      <c r="B1026" s="50"/>
      <c r="C1026" s="16"/>
      <c r="D1026" s="21"/>
      <c r="E1026" s="14"/>
      <c r="F1026" s="14"/>
      <c r="G1026"/>
    </row>
    <row r="1027" spans="1:7" x14ac:dyDescent="0.2">
      <c r="A1027" s="44"/>
      <c r="B1027" s="52"/>
      <c r="C1027" s="11"/>
      <c r="D1027" s="21"/>
      <c r="E1027" s="14"/>
      <c r="F1027" s="14"/>
      <c r="G1027"/>
    </row>
    <row r="1028" spans="1:7" x14ac:dyDescent="0.2">
      <c r="A1028" s="44"/>
      <c r="B1028" s="52"/>
      <c r="C1028" s="11"/>
      <c r="D1028" s="21"/>
      <c r="E1028" s="14"/>
      <c r="F1028" s="14"/>
      <c r="G1028"/>
    </row>
    <row r="1029" spans="1:7" x14ac:dyDescent="0.2">
      <c r="A1029" s="44"/>
      <c r="B1029" s="52"/>
      <c r="C1029" s="11"/>
      <c r="D1029" s="21"/>
      <c r="E1029" s="14"/>
      <c r="F1029" s="14"/>
      <c r="G1029"/>
    </row>
    <row r="1030" spans="1:7" x14ac:dyDescent="0.2">
      <c r="A1030" s="42"/>
      <c r="B1030" s="50"/>
      <c r="C1030" s="16"/>
      <c r="D1030" s="21"/>
      <c r="E1030" s="14"/>
      <c r="F1030" s="14"/>
      <c r="G1030"/>
    </row>
    <row r="1031" spans="1:7" x14ac:dyDescent="0.2">
      <c r="A1031" s="44"/>
      <c r="B1031" s="52"/>
      <c r="C1031" s="11"/>
      <c r="D1031" s="21"/>
      <c r="E1031" s="14"/>
      <c r="F1031" s="14"/>
      <c r="G1031"/>
    </row>
    <row r="1032" spans="1:7" x14ac:dyDescent="0.2">
      <c r="A1032" s="44"/>
      <c r="B1032" s="52"/>
      <c r="C1032" s="11"/>
      <c r="D1032" s="21"/>
      <c r="E1032" s="14"/>
      <c r="F1032" s="14"/>
      <c r="G1032"/>
    </row>
    <row r="1033" spans="1:7" x14ac:dyDescent="0.2">
      <c r="A1033" s="299"/>
      <c r="B1033" s="299"/>
      <c r="C1033" s="299"/>
      <c r="D1033" s="299"/>
      <c r="E1033" s="299"/>
      <c r="F1033" s="299"/>
      <c r="G1033"/>
    </row>
    <row r="1034" spans="1:7" x14ac:dyDescent="0.2">
      <c r="A1034" s="40"/>
      <c r="B1034" s="49"/>
      <c r="C1034" s="17"/>
      <c r="D1034" s="25"/>
      <c r="E1034" s="20"/>
      <c r="F1034" s="20"/>
      <c r="G1034"/>
    </row>
    <row r="1035" spans="1:7" x14ac:dyDescent="0.2">
      <c r="A1035" s="42"/>
      <c r="B1035" s="50"/>
      <c r="C1035" s="16"/>
      <c r="D1035" s="21"/>
      <c r="E1035" s="14"/>
      <c r="F1035" s="14"/>
      <c r="G1035"/>
    </row>
    <row r="1036" spans="1:7" x14ac:dyDescent="0.2">
      <c r="A1036" s="42"/>
      <c r="B1036" s="50"/>
      <c r="C1036" s="16"/>
      <c r="D1036" s="21"/>
      <c r="E1036" s="14"/>
      <c r="F1036" s="14"/>
      <c r="G1036"/>
    </row>
    <row r="1037" spans="1:7" x14ac:dyDescent="0.2">
      <c r="A1037" s="44"/>
      <c r="B1037" s="52"/>
      <c r="C1037" s="11"/>
      <c r="D1037" s="21"/>
      <c r="E1037" s="14"/>
      <c r="F1037" s="14"/>
      <c r="G1037"/>
    </row>
    <row r="1038" spans="1:7" x14ac:dyDescent="0.2">
      <c r="A1038" s="42"/>
      <c r="B1038" s="50"/>
      <c r="C1038" s="16"/>
      <c r="D1038" s="21"/>
      <c r="E1038" s="14"/>
      <c r="F1038" s="14"/>
      <c r="G1038"/>
    </row>
    <row r="1039" spans="1:7" x14ac:dyDescent="0.2">
      <c r="A1039" s="42"/>
      <c r="B1039" s="50"/>
      <c r="C1039" s="16"/>
      <c r="D1039" s="21"/>
      <c r="E1039" s="14"/>
      <c r="F1039" s="14"/>
      <c r="G1039"/>
    </row>
    <row r="1040" spans="1:7" x14ac:dyDescent="0.2">
      <c r="A1040" s="44"/>
      <c r="B1040" s="52"/>
      <c r="C1040" s="11"/>
      <c r="D1040" s="21"/>
      <c r="E1040" s="14"/>
      <c r="F1040" s="14"/>
      <c r="G1040"/>
    </row>
    <row r="1041" spans="1:7" x14ac:dyDescent="0.2">
      <c r="A1041" s="42"/>
      <c r="B1041" s="50"/>
      <c r="C1041" s="16"/>
      <c r="D1041" s="21"/>
      <c r="E1041" s="14"/>
      <c r="F1041" s="14"/>
      <c r="G1041"/>
    </row>
    <row r="1042" spans="1:7" x14ac:dyDescent="0.2">
      <c r="A1042" s="44"/>
      <c r="B1042" s="52"/>
      <c r="C1042" s="11"/>
      <c r="D1042" s="21"/>
      <c r="E1042" s="14"/>
      <c r="F1042" s="14"/>
      <c r="G1042"/>
    </row>
    <row r="1043" spans="1:7" x14ac:dyDescent="0.2">
      <c r="A1043" s="44"/>
      <c r="B1043" s="52"/>
      <c r="C1043" s="11"/>
      <c r="D1043" s="21"/>
      <c r="E1043" s="14"/>
      <c r="F1043" s="14"/>
      <c r="G1043"/>
    </row>
    <row r="1044" spans="1:7" x14ac:dyDescent="0.2">
      <c r="A1044" s="42"/>
      <c r="B1044" s="50"/>
      <c r="C1044" s="16"/>
      <c r="D1044" s="21"/>
      <c r="E1044" s="14"/>
      <c r="F1044" s="14"/>
      <c r="G1044"/>
    </row>
    <row r="1045" spans="1:7" x14ac:dyDescent="0.2">
      <c r="A1045" s="42"/>
      <c r="B1045" s="50"/>
      <c r="C1045" s="16"/>
      <c r="D1045" s="21"/>
      <c r="E1045" s="14"/>
      <c r="F1045" s="14"/>
      <c r="G1045"/>
    </row>
    <row r="1046" spans="1:7" x14ac:dyDescent="0.2">
      <c r="A1046" s="44"/>
      <c r="B1046" s="52"/>
      <c r="C1046" s="11"/>
      <c r="D1046" s="21"/>
      <c r="E1046" s="14"/>
      <c r="F1046" s="14"/>
      <c r="G1046"/>
    </row>
    <row r="1047" spans="1:7" x14ac:dyDescent="0.2">
      <c r="A1047" s="44"/>
      <c r="B1047" s="52"/>
      <c r="C1047" s="11"/>
      <c r="D1047" s="21"/>
      <c r="E1047" s="14"/>
      <c r="F1047" s="14"/>
      <c r="G1047"/>
    </row>
    <row r="1048" spans="1:7" x14ac:dyDescent="0.2">
      <c r="A1048" s="42"/>
      <c r="B1048" s="50"/>
      <c r="C1048" s="16"/>
      <c r="D1048" s="21"/>
      <c r="E1048" s="14"/>
      <c r="F1048" s="14"/>
      <c r="G1048"/>
    </row>
    <row r="1049" spans="1:7" x14ac:dyDescent="0.2">
      <c r="A1049" s="44"/>
      <c r="B1049" s="52"/>
      <c r="C1049" s="11"/>
      <c r="D1049" s="21"/>
      <c r="E1049" s="14"/>
      <c r="F1049" s="14"/>
      <c r="G1049"/>
    </row>
    <row r="1050" spans="1:7" x14ac:dyDescent="0.2">
      <c r="A1050" s="44"/>
      <c r="B1050" s="52"/>
      <c r="C1050" s="11"/>
      <c r="D1050" s="21"/>
      <c r="E1050" s="14"/>
      <c r="F1050" s="14"/>
      <c r="G1050"/>
    </row>
    <row r="1051" spans="1:7" x14ac:dyDescent="0.2">
      <c r="A1051" s="44"/>
      <c r="B1051" s="52"/>
      <c r="C1051" s="11"/>
      <c r="D1051" s="21"/>
      <c r="E1051" s="14"/>
      <c r="F1051" s="14"/>
      <c r="G1051"/>
    </row>
    <row r="1052" spans="1:7" x14ac:dyDescent="0.2">
      <c r="A1052" s="44"/>
      <c r="B1052" s="52"/>
      <c r="C1052" s="11"/>
      <c r="D1052" s="21"/>
      <c r="E1052" s="14"/>
      <c r="F1052" s="14"/>
      <c r="G1052"/>
    </row>
    <row r="1053" spans="1:7" x14ac:dyDescent="0.2">
      <c r="A1053" s="44"/>
      <c r="B1053" s="52"/>
      <c r="C1053" s="11"/>
      <c r="D1053" s="21"/>
      <c r="E1053" s="14"/>
      <c r="F1053" s="14"/>
      <c r="G1053"/>
    </row>
    <row r="1054" spans="1:7" x14ac:dyDescent="0.2">
      <c r="A1054" s="42"/>
      <c r="B1054" s="50"/>
      <c r="C1054" s="16"/>
      <c r="D1054" s="21"/>
      <c r="E1054" s="14"/>
      <c r="F1054" s="14"/>
      <c r="G1054"/>
    </row>
    <row r="1055" spans="1:7" x14ac:dyDescent="0.2">
      <c r="A1055" s="42"/>
      <c r="B1055" s="50"/>
      <c r="C1055" s="16"/>
      <c r="D1055" s="21"/>
      <c r="E1055" s="14"/>
      <c r="F1055" s="14"/>
      <c r="G1055"/>
    </row>
    <row r="1056" spans="1:7" x14ac:dyDescent="0.2">
      <c r="A1056" s="44"/>
      <c r="B1056" s="52"/>
      <c r="C1056" s="11"/>
      <c r="D1056" s="21"/>
      <c r="E1056" s="14"/>
      <c r="F1056" s="14"/>
      <c r="G1056"/>
    </row>
    <row r="1057" spans="1:7" x14ac:dyDescent="0.2">
      <c r="A1057" s="42"/>
      <c r="B1057" s="50"/>
      <c r="C1057" s="16"/>
      <c r="D1057" s="21"/>
      <c r="E1057" s="14"/>
      <c r="F1057" s="14"/>
      <c r="G1057"/>
    </row>
    <row r="1058" spans="1:7" x14ac:dyDescent="0.2">
      <c r="A1058" s="42"/>
      <c r="B1058" s="50"/>
      <c r="C1058" s="16"/>
      <c r="D1058" s="21"/>
      <c r="E1058" s="14"/>
      <c r="F1058" s="14"/>
      <c r="G1058"/>
    </row>
    <row r="1059" spans="1:7" x14ac:dyDescent="0.2">
      <c r="A1059" s="44"/>
      <c r="B1059" s="52"/>
      <c r="C1059" s="11"/>
      <c r="D1059" s="21"/>
      <c r="E1059" s="14"/>
      <c r="F1059" s="14"/>
      <c r="G1059"/>
    </row>
    <row r="1060" spans="1:7" x14ac:dyDescent="0.2">
      <c r="A1060" s="42"/>
      <c r="B1060" s="50"/>
      <c r="C1060" s="16"/>
      <c r="D1060" s="21"/>
      <c r="E1060" s="14"/>
      <c r="F1060" s="14"/>
      <c r="G1060"/>
    </row>
    <row r="1061" spans="1:7" x14ac:dyDescent="0.2">
      <c r="A1061" s="44"/>
      <c r="B1061" s="52"/>
      <c r="C1061" s="11"/>
      <c r="D1061" s="21"/>
      <c r="E1061" s="14"/>
      <c r="F1061" s="14"/>
      <c r="G1061"/>
    </row>
    <row r="1062" spans="1:7" x14ac:dyDescent="0.2">
      <c r="A1062" s="42"/>
      <c r="B1062" s="50"/>
      <c r="C1062" s="16"/>
      <c r="D1062" s="21"/>
      <c r="E1062" s="14"/>
      <c r="F1062" s="14"/>
      <c r="G1062"/>
    </row>
    <row r="1063" spans="1:7" x14ac:dyDescent="0.2">
      <c r="A1063" s="42"/>
      <c r="B1063" s="50"/>
      <c r="C1063" s="16"/>
      <c r="D1063" s="21"/>
      <c r="E1063" s="14"/>
      <c r="F1063" s="14"/>
      <c r="G1063"/>
    </row>
    <row r="1064" spans="1:7" x14ac:dyDescent="0.2">
      <c r="A1064" s="44"/>
      <c r="B1064" s="52"/>
      <c r="C1064" s="11"/>
      <c r="D1064" s="21"/>
      <c r="E1064" s="14"/>
      <c r="F1064" s="14"/>
      <c r="G1064"/>
    </row>
    <row r="1065" spans="1:7" x14ac:dyDescent="0.2">
      <c r="A1065" s="299"/>
      <c r="B1065" s="299"/>
      <c r="C1065" s="299"/>
      <c r="D1065" s="299"/>
      <c r="E1065" s="299"/>
      <c r="F1065" s="299"/>
      <c r="G1065"/>
    </row>
    <row r="1066" spans="1:7" x14ac:dyDescent="0.2">
      <c r="A1066" s="40"/>
      <c r="B1066" s="49"/>
      <c r="C1066" s="17"/>
      <c r="D1066" s="25"/>
      <c r="E1066" s="20"/>
      <c r="F1066" s="20"/>
      <c r="G1066"/>
    </row>
    <row r="1067" spans="1:7" x14ac:dyDescent="0.2">
      <c r="A1067" s="42"/>
      <c r="B1067" s="50"/>
      <c r="C1067" s="16"/>
      <c r="D1067" s="21"/>
      <c r="E1067" s="14"/>
      <c r="F1067" s="14"/>
      <c r="G1067"/>
    </row>
    <row r="1068" spans="1:7" x14ac:dyDescent="0.2">
      <c r="A1068" s="42"/>
      <c r="B1068" s="50"/>
      <c r="C1068" s="16"/>
      <c r="D1068" s="21"/>
      <c r="E1068" s="14"/>
      <c r="F1068" s="14"/>
      <c r="G1068"/>
    </row>
    <row r="1069" spans="1:7" x14ac:dyDescent="0.2">
      <c r="A1069" s="44"/>
      <c r="B1069" s="52"/>
      <c r="C1069" s="11"/>
      <c r="D1069" s="21"/>
      <c r="E1069" s="14"/>
      <c r="F1069" s="14"/>
      <c r="G1069"/>
    </row>
    <row r="1070" spans="1:7" x14ac:dyDescent="0.2">
      <c r="A1070" s="42"/>
      <c r="B1070" s="50"/>
      <c r="C1070" s="16"/>
      <c r="D1070" s="21"/>
      <c r="E1070" s="14"/>
      <c r="F1070" s="14"/>
      <c r="G1070"/>
    </row>
    <row r="1071" spans="1:7" x14ac:dyDescent="0.2">
      <c r="A1071" s="44"/>
      <c r="B1071" s="52"/>
      <c r="C1071" s="11"/>
      <c r="D1071" s="21"/>
      <c r="E1071" s="14"/>
      <c r="F1071" s="14"/>
      <c r="G1071"/>
    </row>
    <row r="1072" spans="1:7" x14ac:dyDescent="0.2">
      <c r="A1072" s="42"/>
      <c r="B1072" s="50"/>
      <c r="C1072" s="16"/>
      <c r="D1072" s="21"/>
      <c r="E1072" s="14"/>
      <c r="F1072" s="14"/>
      <c r="G1072"/>
    </row>
    <row r="1073" spans="1:7" x14ac:dyDescent="0.2">
      <c r="A1073" s="42"/>
      <c r="B1073" s="50"/>
      <c r="C1073" s="16"/>
      <c r="D1073" s="21"/>
      <c r="E1073" s="14"/>
      <c r="F1073" s="14"/>
      <c r="G1073"/>
    </row>
    <row r="1074" spans="1:7" x14ac:dyDescent="0.2">
      <c r="A1074" s="44"/>
      <c r="B1074" s="52"/>
      <c r="C1074" s="11"/>
      <c r="D1074" s="21"/>
      <c r="E1074" s="14"/>
      <c r="F1074" s="14"/>
      <c r="G1074"/>
    </row>
    <row r="1075" spans="1:7" x14ac:dyDescent="0.2">
      <c r="A1075" s="44"/>
      <c r="B1075" s="52"/>
      <c r="C1075" s="11"/>
      <c r="D1075" s="21"/>
      <c r="E1075" s="14"/>
      <c r="F1075" s="14"/>
      <c r="G1075"/>
    </row>
    <row r="1076" spans="1:7" x14ac:dyDescent="0.2">
      <c r="A1076" s="42"/>
      <c r="B1076" s="50"/>
      <c r="C1076" s="16"/>
      <c r="D1076" s="21"/>
      <c r="E1076" s="14"/>
      <c r="F1076" s="14"/>
      <c r="G1076"/>
    </row>
    <row r="1077" spans="1:7" x14ac:dyDescent="0.2">
      <c r="A1077" s="42"/>
      <c r="B1077" s="50"/>
      <c r="C1077" s="16"/>
      <c r="D1077" s="21"/>
      <c r="E1077" s="14"/>
      <c r="F1077" s="14"/>
      <c r="G1077"/>
    </row>
    <row r="1078" spans="1:7" x14ac:dyDescent="0.2">
      <c r="A1078" s="44"/>
      <c r="B1078" s="52"/>
      <c r="C1078" s="11"/>
      <c r="D1078" s="21"/>
      <c r="E1078" s="14"/>
      <c r="F1078" s="14"/>
      <c r="G1078"/>
    </row>
    <row r="1079" spans="1:7" x14ac:dyDescent="0.2">
      <c r="A1079" s="44"/>
      <c r="B1079" s="52"/>
      <c r="C1079" s="11"/>
      <c r="D1079" s="21"/>
      <c r="E1079" s="14"/>
      <c r="F1079" s="14"/>
      <c r="G1079"/>
    </row>
    <row r="1080" spans="1:7" x14ac:dyDescent="0.2">
      <c r="A1080" s="299"/>
      <c r="B1080" s="299"/>
      <c r="C1080" s="299"/>
      <c r="D1080" s="299"/>
      <c r="E1080" s="299"/>
      <c r="F1080" s="299"/>
      <c r="G1080"/>
    </row>
    <row r="1081" spans="1:7" x14ac:dyDescent="0.2">
      <c r="A1081" s="40"/>
      <c r="B1081" s="49"/>
      <c r="C1081" s="17"/>
      <c r="D1081" s="25"/>
      <c r="E1081" s="20"/>
      <c r="F1081" s="20"/>
      <c r="G1081"/>
    </row>
    <row r="1082" spans="1:7" x14ac:dyDescent="0.2">
      <c r="A1082" s="42"/>
      <c r="B1082" s="50"/>
      <c r="C1082" s="16"/>
      <c r="D1082" s="21"/>
      <c r="E1082" s="14"/>
      <c r="F1082" s="14"/>
      <c r="G1082"/>
    </row>
    <row r="1083" spans="1:7" x14ac:dyDescent="0.2">
      <c r="A1083" s="42"/>
      <c r="B1083" s="50"/>
      <c r="C1083" s="16"/>
      <c r="D1083" s="21"/>
      <c r="E1083" s="14"/>
      <c r="F1083" s="14"/>
      <c r="G1083"/>
    </row>
    <row r="1084" spans="1:7" x14ac:dyDescent="0.2">
      <c r="A1084" s="44"/>
      <c r="B1084" s="52"/>
      <c r="C1084" s="11"/>
      <c r="D1084" s="21"/>
      <c r="E1084" s="14"/>
      <c r="F1084" s="14"/>
      <c r="G1084"/>
    </row>
    <row r="1085" spans="1:7" x14ac:dyDescent="0.2">
      <c r="A1085" s="299"/>
      <c r="B1085" s="299"/>
      <c r="C1085" s="299"/>
      <c r="D1085" s="299"/>
      <c r="E1085" s="299"/>
      <c r="F1085" s="299"/>
      <c r="G1085"/>
    </row>
    <row r="1086" spans="1:7" x14ac:dyDescent="0.2">
      <c r="A1086" s="307"/>
      <c r="B1086" s="307"/>
      <c r="C1086" s="307"/>
      <c r="D1086" s="307"/>
      <c r="E1086" s="307"/>
      <c r="F1086" s="307"/>
      <c r="G1086"/>
    </row>
    <row r="1087" spans="1:7" x14ac:dyDescent="0.2">
      <c r="G1087"/>
    </row>
    <row r="1088" spans="1:7" x14ac:dyDescent="0.2">
      <c r="G1088"/>
    </row>
    <row r="1089" spans="1:7" ht="15.75" x14ac:dyDescent="0.25">
      <c r="A1089" s="294"/>
      <c r="B1089" s="294"/>
      <c r="C1089" s="294"/>
      <c r="D1089" s="294"/>
      <c r="E1089" s="294"/>
      <c r="F1089" s="294"/>
      <c r="G1089"/>
    </row>
    <row r="1090" spans="1:7" x14ac:dyDescent="0.2">
      <c r="A1090" s="297"/>
      <c r="B1090" s="297"/>
      <c r="C1090" s="297"/>
      <c r="D1090" s="297"/>
      <c r="E1090" s="297"/>
      <c r="F1090" s="297"/>
      <c r="G1090"/>
    </row>
    <row r="1091" spans="1:7" x14ac:dyDescent="0.2">
      <c r="A1091" s="70"/>
      <c r="B1091" s="70"/>
      <c r="C1091" s="70"/>
      <c r="D1091" s="70"/>
      <c r="E1091" s="70"/>
      <c r="F1091" s="71"/>
      <c r="G1091"/>
    </row>
    <row r="1092" spans="1:7" x14ac:dyDescent="0.2">
      <c r="A1092" s="56"/>
      <c r="B1092" s="41"/>
      <c r="C1092" s="56"/>
      <c r="D1092" s="70"/>
      <c r="E1092" s="70"/>
      <c r="F1092" s="71"/>
      <c r="G1092"/>
    </row>
    <row r="1093" spans="1:7" x14ac:dyDescent="0.2">
      <c r="A1093" s="18"/>
      <c r="B1093" s="43"/>
      <c r="C1093" s="60"/>
      <c r="D1093" s="57"/>
      <c r="E1093" s="57"/>
      <c r="F1093" s="53"/>
      <c r="G1093"/>
    </row>
    <row r="1094" spans="1:7" x14ac:dyDescent="0.2">
      <c r="A1094" s="18"/>
      <c r="B1094" s="43"/>
      <c r="C1094" s="60"/>
      <c r="D1094" s="57"/>
      <c r="E1094" s="57"/>
      <c r="F1094" s="53"/>
      <c r="G1094"/>
    </row>
    <row r="1095" spans="1:7" x14ac:dyDescent="0.2">
      <c r="A1095" s="18"/>
      <c r="B1095" s="51"/>
      <c r="C1095" s="18"/>
      <c r="D1095" s="57"/>
      <c r="E1095" s="57"/>
      <c r="F1095" s="53"/>
      <c r="G1095"/>
    </row>
    <row r="1096" spans="1:7" x14ac:dyDescent="0.2">
      <c r="A1096" s="56"/>
      <c r="B1096" s="41"/>
      <c r="C1096" s="56"/>
      <c r="D1096" s="57"/>
      <c r="E1096" s="57"/>
      <c r="F1096" s="53"/>
      <c r="G1096"/>
    </row>
    <row r="1097" spans="1:7" x14ac:dyDescent="0.2">
      <c r="A1097" s="18"/>
      <c r="B1097" s="50"/>
      <c r="C1097" s="60"/>
      <c r="D1097" s="57"/>
      <c r="E1097" s="57"/>
      <c r="F1097" s="53"/>
      <c r="G1097"/>
    </row>
    <row r="1098" spans="1:7" x14ac:dyDescent="0.2">
      <c r="A1098" s="18"/>
      <c r="B1098" s="50"/>
      <c r="C1098" s="60"/>
      <c r="D1098" s="57"/>
      <c r="E1098" s="57"/>
      <c r="F1098" s="53"/>
      <c r="G1098"/>
    </row>
    <row r="1099" spans="1:7" x14ac:dyDescent="0.2">
      <c r="A1099" s="18"/>
      <c r="B1099" s="72"/>
      <c r="C1099" s="18"/>
      <c r="D1099" s="57"/>
      <c r="E1099" s="57"/>
      <c r="F1099" s="13"/>
      <c r="G1099"/>
    </row>
    <row r="1100" spans="1:7" x14ac:dyDescent="0.2">
      <c r="A1100" s="18"/>
      <c r="B1100" s="43"/>
      <c r="C1100" s="60"/>
      <c r="D1100" s="57"/>
      <c r="E1100" s="57"/>
      <c r="F1100" s="53"/>
      <c r="G1100"/>
    </row>
    <row r="1101" spans="1:7" x14ac:dyDescent="0.2">
      <c r="A1101" s="18"/>
      <c r="B1101" s="43"/>
      <c r="C1101" s="60"/>
      <c r="D1101" s="57"/>
      <c r="E1101" s="57"/>
      <c r="F1101" s="53"/>
      <c r="G1101"/>
    </row>
    <row r="1102" spans="1:7" x14ac:dyDescent="0.2">
      <c r="A1102" s="18"/>
      <c r="B1102" s="52"/>
      <c r="C1102" s="18"/>
      <c r="D1102" s="57"/>
      <c r="E1102" s="57"/>
      <c r="F1102" s="53"/>
      <c r="G1102"/>
    </row>
    <row r="1103" spans="1:7" x14ac:dyDescent="0.2">
      <c r="A1103" s="18"/>
      <c r="B1103" s="43"/>
      <c r="C1103" s="60"/>
      <c r="D1103" s="57"/>
      <c r="E1103" s="57"/>
      <c r="F1103" s="53"/>
      <c r="G1103"/>
    </row>
    <row r="1104" spans="1:7" x14ac:dyDescent="0.2">
      <c r="A1104" s="18"/>
      <c r="B1104" s="43"/>
      <c r="C1104" s="60"/>
      <c r="D1104" s="57"/>
      <c r="E1104" s="57"/>
      <c r="F1104" s="53"/>
      <c r="G1104"/>
    </row>
    <row r="1105" spans="1:7" x14ac:dyDescent="0.2">
      <c r="A1105" s="18"/>
      <c r="B1105" s="52"/>
      <c r="C1105" s="18"/>
      <c r="D1105" s="57"/>
      <c r="E1105" s="57"/>
      <c r="F1105" s="13"/>
      <c r="G1105"/>
    </row>
    <row r="1106" spans="1:7" x14ac:dyDescent="0.2">
      <c r="A1106" s="18"/>
      <c r="B1106" s="52"/>
      <c r="C1106" s="18"/>
      <c r="D1106" s="57"/>
      <c r="E1106" s="57"/>
      <c r="F1106" s="13"/>
      <c r="G1106"/>
    </row>
    <row r="1107" spans="1:7" x14ac:dyDescent="0.2">
      <c r="A1107" s="56"/>
      <c r="B1107" s="41"/>
      <c r="C1107" s="56"/>
      <c r="D1107" s="70"/>
      <c r="E1107" s="70"/>
      <c r="F1107" s="71"/>
      <c r="G1107"/>
    </row>
    <row r="1108" spans="1:7" x14ac:dyDescent="0.2">
      <c r="A1108" s="18"/>
      <c r="B1108" s="50"/>
      <c r="C1108" s="60"/>
      <c r="D1108" s="57"/>
      <c r="E1108" s="57"/>
      <c r="F1108" s="53"/>
      <c r="G1108"/>
    </row>
    <row r="1109" spans="1:7" x14ac:dyDescent="0.2">
      <c r="A1109" s="18"/>
      <c r="B1109" s="50"/>
      <c r="C1109" s="60"/>
      <c r="D1109" s="57"/>
      <c r="E1109" s="57"/>
      <c r="F1109" s="53"/>
      <c r="G1109"/>
    </row>
    <row r="1110" spans="1:7" x14ac:dyDescent="0.2">
      <c r="A1110" s="18"/>
      <c r="B1110" s="52"/>
      <c r="C1110" s="18"/>
      <c r="D1110" s="57"/>
      <c r="E1110" s="57"/>
      <c r="F1110" s="13"/>
      <c r="G1110"/>
    </row>
    <row r="1111" spans="1:7" x14ac:dyDescent="0.2">
      <c r="A1111" s="18"/>
      <c r="B1111" s="52"/>
      <c r="C1111" s="18"/>
      <c r="D1111" s="57"/>
      <c r="E1111" s="57"/>
      <c r="F1111" s="53"/>
      <c r="G1111"/>
    </row>
    <row r="1112" spans="1:7" x14ac:dyDescent="0.2">
      <c r="A1112" s="18"/>
      <c r="B1112" s="52"/>
      <c r="C1112" s="18"/>
      <c r="D1112" s="57"/>
      <c r="E1112" s="57"/>
      <c r="F1112" s="13"/>
      <c r="G1112"/>
    </row>
    <row r="1113" spans="1:7" x14ac:dyDescent="0.2">
      <c r="A1113" s="18"/>
      <c r="B1113" s="52"/>
      <c r="C1113" s="18"/>
      <c r="D1113" s="57"/>
      <c r="E1113" s="57"/>
      <c r="F1113" s="53"/>
      <c r="G1113"/>
    </row>
    <row r="1114" spans="1:7" x14ac:dyDescent="0.2">
      <c r="A1114" s="18"/>
      <c r="B1114" s="50"/>
      <c r="C1114" s="60"/>
      <c r="D1114" s="57"/>
      <c r="E1114" s="57"/>
      <c r="F1114" s="53"/>
      <c r="G1114"/>
    </row>
    <row r="1115" spans="1:7" x14ac:dyDescent="0.2">
      <c r="A1115" s="18"/>
      <c r="B1115" s="52"/>
      <c r="C1115" s="18"/>
      <c r="D1115" s="57"/>
      <c r="E1115" s="57"/>
      <c r="F1115" s="13"/>
      <c r="G1115"/>
    </row>
    <row r="1116" spans="1:7" x14ac:dyDescent="0.2">
      <c r="A1116" s="18"/>
      <c r="B1116" s="52"/>
      <c r="C1116" s="18"/>
      <c r="D1116" s="57"/>
      <c r="E1116" s="57"/>
      <c r="F1116" s="13"/>
      <c r="G1116"/>
    </row>
    <row r="1117" spans="1:7" x14ac:dyDescent="0.2">
      <c r="A1117" s="56"/>
      <c r="B1117" s="49"/>
      <c r="C1117" s="56"/>
      <c r="D1117" s="70"/>
      <c r="E1117" s="70"/>
      <c r="F1117" s="71"/>
      <c r="G1117"/>
    </row>
    <row r="1118" spans="1:7" x14ac:dyDescent="0.2">
      <c r="A1118" s="18"/>
      <c r="B1118" s="50"/>
      <c r="C1118" s="60"/>
      <c r="D1118" s="57"/>
      <c r="E1118" s="57"/>
      <c r="F1118" s="53"/>
      <c r="G1118"/>
    </row>
    <row r="1119" spans="1:7" x14ac:dyDescent="0.2">
      <c r="A1119" s="18"/>
      <c r="B1119" s="50"/>
      <c r="C1119" s="60"/>
      <c r="D1119" s="57"/>
      <c r="E1119" s="57"/>
      <c r="F1119" s="53"/>
      <c r="G1119"/>
    </row>
    <row r="1120" spans="1:7" x14ac:dyDescent="0.2">
      <c r="A1120" s="18"/>
      <c r="B1120" s="52"/>
      <c r="C1120" s="18"/>
      <c r="D1120" s="57"/>
      <c r="E1120" s="57"/>
      <c r="F1120" s="13"/>
      <c r="G1120"/>
    </row>
    <row r="1121" spans="1:7" x14ac:dyDescent="0.2">
      <c r="A1121" s="18"/>
      <c r="B1121" s="52"/>
      <c r="C1121" s="18"/>
      <c r="D1121" s="57"/>
      <c r="E1121" s="57"/>
      <c r="F1121" s="13"/>
      <c r="G1121"/>
    </row>
    <row r="1122" spans="1:7" x14ac:dyDescent="0.2">
      <c r="A1122" s="18"/>
      <c r="B1122" s="51"/>
      <c r="C1122" s="18"/>
      <c r="D1122" s="57"/>
      <c r="E1122" s="57"/>
      <c r="F1122" s="53"/>
      <c r="G1122"/>
    </row>
    <row r="1123" spans="1:7" x14ac:dyDescent="0.2">
      <c r="A1123" s="18"/>
      <c r="B1123" s="52"/>
      <c r="C1123" s="18"/>
      <c r="D1123" s="57"/>
      <c r="E1123" s="57"/>
      <c r="F1123" s="13"/>
      <c r="G1123"/>
    </row>
    <row r="1124" spans="1:7" x14ac:dyDescent="0.2">
      <c r="A1124" s="18"/>
      <c r="B1124" s="52"/>
      <c r="C1124" s="18"/>
      <c r="D1124" s="57"/>
      <c r="E1124" s="57"/>
      <c r="F1124" s="53"/>
      <c r="G1124"/>
    </row>
    <row r="1125" spans="1:7" x14ac:dyDescent="0.2">
      <c r="A1125" s="18"/>
      <c r="B1125" s="50"/>
      <c r="C1125" s="60"/>
      <c r="D1125" s="57"/>
      <c r="E1125" s="57"/>
      <c r="F1125" s="53"/>
      <c r="G1125"/>
    </row>
    <row r="1126" spans="1:7" x14ac:dyDescent="0.2">
      <c r="A1126" s="18"/>
      <c r="B1126" s="52"/>
      <c r="C1126" s="18"/>
      <c r="D1126" s="57"/>
      <c r="E1126" s="57"/>
      <c r="F1126" s="13"/>
      <c r="G1126"/>
    </row>
    <row r="1127" spans="1:7" x14ac:dyDescent="0.2">
      <c r="A1127" s="56"/>
      <c r="B1127" s="49"/>
      <c r="C1127" s="56"/>
      <c r="D1127" s="70"/>
      <c r="E1127" s="70"/>
      <c r="F1127" s="71"/>
      <c r="G1127"/>
    </row>
    <row r="1128" spans="1:7" x14ac:dyDescent="0.2">
      <c r="A1128" s="18"/>
      <c r="B1128" s="50"/>
      <c r="C1128" s="60"/>
      <c r="D1128" s="57"/>
      <c r="E1128" s="57"/>
      <c r="F1128" s="53"/>
      <c r="G1128"/>
    </row>
    <row r="1129" spans="1:7" x14ac:dyDescent="0.2">
      <c r="A1129" s="18"/>
      <c r="B1129" s="50"/>
      <c r="C1129" s="60"/>
      <c r="D1129" s="57"/>
      <c r="E1129" s="57"/>
      <c r="F1129" s="53"/>
      <c r="G1129"/>
    </row>
    <row r="1130" spans="1:7" x14ac:dyDescent="0.2">
      <c r="A1130" s="18"/>
      <c r="B1130" s="52"/>
      <c r="C1130" s="18"/>
      <c r="D1130" s="57"/>
      <c r="E1130" s="57"/>
      <c r="F1130" s="13"/>
      <c r="G1130"/>
    </row>
    <row r="1131" spans="1:7" x14ac:dyDescent="0.2">
      <c r="A1131" s="18"/>
      <c r="B1131" s="52"/>
      <c r="C1131" s="18"/>
      <c r="D1131" s="57"/>
      <c r="E1131" s="57"/>
      <c r="F1131" s="13"/>
      <c r="G1131"/>
    </row>
    <row r="1132" spans="1:7" x14ac:dyDescent="0.2">
      <c r="A1132" s="18"/>
      <c r="B1132" s="52"/>
      <c r="C1132" s="18"/>
      <c r="D1132" s="57"/>
      <c r="E1132" s="57"/>
      <c r="F1132" s="13"/>
      <c r="G1132"/>
    </row>
    <row r="1133" spans="1:7" x14ac:dyDescent="0.2">
      <c r="A1133" s="18"/>
      <c r="B1133" s="52"/>
      <c r="C1133" s="18"/>
      <c r="D1133" s="57"/>
      <c r="E1133" s="57"/>
      <c r="F1133" s="13"/>
      <c r="G1133"/>
    </row>
    <row r="1134" spans="1:7" x14ac:dyDescent="0.2">
      <c r="A1134" s="18"/>
      <c r="B1134" s="73"/>
      <c r="C1134" s="18"/>
      <c r="D1134" s="57"/>
      <c r="E1134" s="57"/>
      <c r="F1134" s="53"/>
      <c r="G1134"/>
    </row>
    <row r="1135" spans="1:7" x14ac:dyDescent="0.2">
      <c r="A1135" s="18"/>
      <c r="B1135" s="52"/>
      <c r="C1135" s="18"/>
      <c r="D1135" s="57"/>
      <c r="E1135" s="57"/>
      <c r="F1135" s="13"/>
      <c r="G1135"/>
    </row>
    <row r="1136" spans="1:7" x14ac:dyDescent="0.2">
      <c r="A1136" s="18"/>
      <c r="B1136" s="51"/>
      <c r="C1136" s="60"/>
      <c r="D1136" s="57"/>
      <c r="E1136" s="57"/>
      <c r="F1136" s="13"/>
      <c r="G1136"/>
    </row>
    <row r="1137" spans="1:7" x14ac:dyDescent="0.2">
      <c r="A1137" s="18"/>
      <c r="B1137" s="51"/>
      <c r="C1137" s="18"/>
      <c r="D1137" s="57"/>
      <c r="E1137" s="57"/>
      <c r="F1137" s="13"/>
      <c r="G1137"/>
    </row>
    <row r="1138" spans="1:7" x14ac:dyDescent="0.2">
      <c r="A1138" s="18"/>
      <c r="B1138" s="50"/>
      <c r="C1138" s="60"/>
      <c r="D1138" s="57"/>
      <c r="E1138" s="57"/>
      <c r="F1138" s="53"/>
      <c r="G1138"/>
    </row>
    <row r="1139" spans="1:7" x14ac:dyDescent="0.2">
      <c r="A1139" s="18"/>
      <c r="B1139" s="50"/>
      <c r="C1139" s="60"/>
      <c r="D1139" s="57"/>
      <c r="E1139" s="57"/>
      <c r="F1139" s="53"/>
      <c r="G1139"/>
    </row>
    <row r="1140" spans="1:7" x14ac:dyDescent="0.2">
      <c r="A1140" s="18"/>
      <c r="B1140" s="52"/>
      <c r="C1140" s="18"/>
      <c r="D1140" s="57"/>
      <c r="E1140" s="57"/>
      <c r="F1140" s="13"/>
      <c r="G1140"/>
    </row>
    <row r="1141" spans="1:7" x14ac:dyDescent="0.2">
      <c r="A1141" s="18"/>
      <c r="B1141" s="52"/>
      <c r="C1141" s="18"/>
      <c r="D1141" s="57"/>
      <c r="E1141" s="57"/>
      <c r="F1141" s="13"/>
      <c r="G1141"/>
    </row>
    <row r="1142" spans="1:7" x14ac:dyDescent="0.2">
      <c r="A1142" s="18"/>
      <c r="B1142" s="52"/>
      <c r="C1142" s="18"/>
      <c r="D1142" s="57"/>
      <c r="E1142" s="57"/>
      <c r="F1142" s="13"/>
      <c r="G1142"/>
    </row>
    <row r="1143" spans="1:7" x14ac:dyDescent="0.2">
      <c r="A1143" s="18"/>
      <c r="B1143" s="50"/>
      <c r="C1143" s="60"/>
      <c r="D1143" s="57"/>
      <c r="E1143" s="57"/>
      <c r="F1143" s="53"/>
      <c r="G1143"/>
    </row>
    <row r="1144" spans="1:7" x14ac:dyDescent="0.2">
      <c r="A1144" s="18"/>
      <c r="B1144" s="52"/>
      <c r="C1144" s="18"/>
      <c r="D1144" s="57"/>
      <c r="E1144" s="57"/>
      <c r="F1144" s="13"/>
      <c r="G1144"/>
    </row>
    <row r="1145" spans="1:7" x14ac:dyDescent="0.2">
      <c r="A1145" s="56"/>
      <c r="B1145" s="49"/>
      <c r="C1145" s="56"/>
      <c r="D1145" s="70"/>
      <c r="E1145" s="70"/>
      <c r="F1145" s="71"/>
      <c r="G1145"/>
    </row>
    <row r="1146" spans="1:7" x14ac:dyDescent="0.2">
      <c r="A1146" s="18"/>
      <c r="B1146" s="50"/>
      <c r="C1146" s="60"/>
      <c r="D1146" s="57"/>
      <c r="E1146" s="57"/>
      <c r="F1146" s="53"/>
      <c r="G1146"/>
    </row>
    <row r="1147" spans="1:7" x14ac:dyDescent="0.2">
      <c r="A1147" s="18"/>
      <c r="B1147" s="50"/>
      <c r="C1147" s="60"/>
      <c r="D1147" s="57"/>
      <c r="E1147" s="57"/>
      <c r="F1147" s="53"/>
      <c r="G1147"/>
    </row>
    <row r="1148" spans="1:7" x14ac:dyDescent="0.2">
      <c r="A1148" s="18"/>
      <c r="B1148" s="51"/>
      <c r="C1148" s="18"/>
      <c r="D1148" s="57"/>
      <c r="E1148" s="57"/>
      <c r="F1148" s="13"/>
      <c r="G1148"/>
    </row>
    <row r="1149" spans="1:7" x14ac:dyDescent="0.2">
      <c r="A1149" s="56"/>
      <c r="B1149" s="49"/>
      <c r="C1149" s="56"/>
      <c r="D1149" s="70"/>
      <c r="E1149" s="70"/>
      <c r="F1149" s="71"/>
      <c r="G1149"/>
    </row>
    <row r="1150" spans="1:7" x14ac:dyDescent="0.2">
      <c r="A1150" s="18"/>
      <c r="B1150" s="50"/>
      <c r="C1150" s="60"/>
      <c r="D1150" s="57"/>
      <c r="E1150" s="57"/>
      <c r="F1150" s="53"/>
      <c r="G1150"/>
    </row>
    <row r="1151" spans="1:7" x14ac:dyDescent="0.2">
      <c r="A1151" s="18"/>
      <c r="B1151" s="50"/>
      <c r="C1151" s="60"/>
      <c r="D1151" s="57"/>
      <c r="E1151" s="57"/>
      <c r="F1151" s="53"/>
      <c r="G1151"/>
    </row>
    <row r="1152" spans="1:7" x14ac:dyDescent="0.2">
      <c r="A1152" s="18"/>
      <c r="B1152" s="52"/>
      <c r="C1152" s="18"/>
      <c r="D1152" s="57"/>
      <c r="E1152" s="57"/>
      <c r="F1152" s="13"/>
      <c r="G1152"/>
    </row>
    <row r="1153" spans="1:7" x14ac:dyDescent="0.2">
      <c r="A1153" s="18"/>
      <c r="B1153" s="74"/>
      <c r="C1153" s="60"/>
      <c r="D1153" s="57"/>
      <c r="E1153" s="57"/>
      <c r="F1153" s="53"/>
      <c r="G1153"/>
    </row>
    <row r="1154" spans="1:7" x14ac:dyDescent="0.2">
      <c r="A1154" s="18"/>
      <c r="B1154" s="74"/>
      <c r="C1154" s="60"/>
      <c r="D1154" s="57"/>
      <c r="E1154" s="57"/>
      <c r="F1154" s="53"/>
      <c r="G1154"/>
    </row>
    <row r="1155" spans="1:7" x14ac:dyDescent="0.2">
      <c r="A1155" s="18"/>
      <c r="B1155" s="52"/>
      <c r="C1155" s="18"/>
      <c r="D1155" s="57"/>
      <c r="E1155" s="57"/>
      <c r="F1155" s="13"/>
      <c r="G1155"/>
    </row>
    <row r="1156" spans="1:7" x14ac:dyDescent="0.2">
      <c r="A1156" s="56"/>
      <c r="B1156" s="74"/>
      <c r="C1156" s="56"/>
      <c r="D1156" s="70"/>
      <c r="E1156" s="70"/>
      <c r="F1156" s="71"/>
      <c r="G1156"/>
    </row>
    <row r="1157" spans="1:7" x14ac:dyDescent="0.2">
      <c r="A1157" s="18"/>
      <c r="B1157" s="73"/>
      <c r="C1157" s="60"/>
      <c r="D1157" s="57"/>
      <c r="E1157" s="57"/>
      <c r="F1157" s="53"/>
      <c r="G1157"/>
    </row>
    <row r="1158" spans="1:7" x14ac:dyDescent="0.2">
      <c r="A1158" s="18"/>
      <c r="B1158" s="73"/>
      <c r="C1158" s="60"/>
      <c r="D1158" s="57"/>
      <c r="E1158" s="57"/>
      <c r="F1158" s="53"/>
      <c r="G1158"/>
    </row>
    <row r="1159" spans="1:7" x14ac:dyDescent="0.2">
      <c r="A1159" s="18"/>
      <c r="B1159" s="52"/>
      <c r="C1159" s="18"/>
      <c r="D1159" s="57"/>
      <c r="E1159" s="57"/>
      <c r="F1159" s="13"/>
      <c r="G1159"/>
    </row>
    <row r="1160" spans="1:7" x14ac:dyDescent="0.2">
      <c r="A1160" s="18"/>
      <c r="B1160" s="52"/>
      <c r="C1160" s="18"/>
      <c r="D1160" s="57"/>
      <c r="E1160" s="57"/>
      <c r="F1160" s="13"/>
      <c r="G1160"/>
    </row>
    <row r="1161" spans="1:7" x14ac:dyDescent="0.2">
      <c r="A1161" s="18"/>
      <c r="B1161" s="52"/>
      <c r="C1161" s="18"/>
      <c r="D1161" s="57"/>
      <c r="E1161" s="57"/>
      <c r="F1161" s="13"/>
      <c r="G1161"/>
    </row>
    <row r="1162" spans="1:7" x14ac:dyDescent="0.2">
      <c r="A1162" s="18"/>
      <c r="B1162" s="74"/>
      <c r="C1162" s="60"/>
      <c r="D1162" s="57"/>
      <c r="E1162" s="57"/>
      <c r="F1162" s="53"/>
      <c r="G1162"/>
    </row>
    <row r="1163" spans="1:7" x14ac:dyDescent="0.2">
      <c r="A1163" s="18"/>
      <c r="B1163" s="74"/>
      <c r="C1163" s="60"/>
      <c r="D1163" s="57"/>
      <c r="E1163" s="57"/>
      <c r="F1163" s="53"/>
      <c r="G1163"/>
    </row>
    <row r="1164" spans="1:7" x14ac:dyDescent="0.2">
      <c r="A1164" s="18"/>
      <c r="B1164" s="52"/>
      <c r="C1164" s="18"/>
      <c r="D1164" s="57"/>
      <c r="E1164" s="57"/>
      <c r="F1164" s="13"/>
      <c r="G1164"/>
    </row>
    <row r="1165" spans="1:7" x14ac:dyDescent="0.2">
      <c r="A1165" s="18"/>
      <c r="B1165" s="52"/>
      <c r="C1165" s="18"/>
      <c r="D1165" s="57"/>
      <c r="E1165" s="57"/>
      <c r="F1165" s="13"/>
      <c r="G1165"/>
    </row>
    <row r="1166" spans="1:7" x14ac:dyDescent="0.2">
      <c r="A1166" s="56"/>
      <c r="B1166" s="74"/>
      <c r="C1166" s="56"/>
      <c r="D1166" s="70"/>
      <c r="E1166" s="70"/>
      <c r="F1166" s="71"/>
      <c r="G1166"/>
    </row>
    <row r="1167" spans="1:7" x14ac:dyDescent="0.2">
      <c r="A1167" s="11"/>
      <c r="B1167" s="52"/>
      <c r="C1167" s="60"/>
      <c r="D1167" s="12"/>
      <c r="E1167" s="12"/>
      <c r="F1167" s="13"/>
      <c r="G1167"/>
    </row>
    <row r="1168" spans="1:7" x14ac:dyDescent="0.2">
      <c r="A1168" s="11"/>
      <c r="B1168" s="75"/>
      <c r="C1168" s="11"/>
      <c r="D1168" s="12"/>
      <c r="E1168" s="12"/>
      <c r="F1168" s="13"/>
      <c r="G1168"/>
    </row>
    <row r="1169" spans="1:7" x14ac:dyDescent="0.2">
      <c r="A1169" s="18"/>
      <c r="B1169" s="73"/>
      <c r="C1169" s="60"/>
      <c r="D1169" s="57"/>
      <c r="E1169" s="57"/>
      <c r="F1169" s="53"/>
      <c r="G1169"/>
    </row>
    <row r="1170" spans="1:7" x14ac:dyDescent="0.2">
      <c r="A1170" s="18"/>
      <c r="B1170" s="73"/>
      <c r="C1170" s="60"/>
      <c r="D1170" s="57"/>
      <c r="E1170" s="57"/>
      <c r="F1170" s="53"/>
      <c r="G1170"/>
    </row>
    <row r="1171" spans="1:7" x14ac:dyDescent="0.2">
      <c r="A1171" s="18"/>
      <c r="B1171" s="76"/>
      <c r="C1171" s="18"/>
      <c r="D1171" s="57"/>
      <c r="E1171" s="57"/>
      <c r="F1171" s="53"/>
      <c r="G1171"/>
    </row>
    <row r="1172" spans="1:7" x14ac:dyDescent="0.2">
      <c r="A1172" s="18"/>
      <c r="B1172" s="73"/>
      <c r="C1172" s="60"/>
      <c r="D1172" s="57"/>
      <c r="E1172" s="57"/>
      <c r="F1172" s="53"/>
      <c r="G1172"/>
    </row>
    <row r="1173" spans="1:7" x14ac:dyDescent="0.2">
      <c r="A1173" s="18"/>
      <c r="B1173" s="73"/>
      <c r="C1173" s="60"/>
      <c r="D1173" s="57"/>
      <c r="E1173" s="57"/>
      <c r="F1173" s="53"/>
      <c r="G1173"/>
    </row>
    <row r="1174" spans="1:7" x14ac:dyDescent="0.2">
      <c r="A1174" s="18"/>
      <c r="B1174" s="75"/>
      <c r="C1174" s="18"/>
      <c r="D1174" s="57"/>
      <c r="E1174" s="57"/>
      <c r="F1174" s="13"/>
      <c r="G1174"/>
    </row>
    <row r="1175" spans="1:7" x14ac:dyDescent="0.2">
      <c r="A1175" s="18"/>
      <c r="B1175" s="50"/>
      <c r="C1175" s="60"/>
      <c r="D1175" s="57"/>
      <c r="E1175" s="57"/>
      <c r="F1175" s="53"/>
      <c r="G1175"/>
    </row>
    <row r="1176" spans="1:7" x14ac:dyDescent="0.2">
      <c r="A1176" s="18"/>
      <c r="B1176" s="50"/>
      <c r="C1176" s="60"/>
      <c r="D1176" s="57"/>
      <c r="E1176" s="57"/>
      <c r="F1176" s="53"/>
      <c r="G1176"/>
    </row>
    <row r="1177" spans="1:7" x14ac:dyDescent="0.2">
      <c r="A1177" s="18"/>
      <c r="B1177" s="52"/>
      <c r="C1177" s="18"/>
      <c r="D1177" s="57"/>
      <c r="E1177" s="57"/>
      <c r="F1177" s="13"/>
      <c r="G1177"/>
    </row>
    <row r="1178" spans="1:7" x14ac:dyDescent="0.2">
      <c r="A1178" s="18"/>
      <c r="B1178" s="52"/>
      <c r="C1178" s="18"/>
      <c r="D1178" s="57"/>
      <c r="E1178" s="57"/>
      <c r="F1178" s="13"/>
      <c r="G1178"/>
    </row>
    <row r="1179" spans="1:7" x14ac:dyDescent="0.2">
      <c r="A1179" s="18"/>
      <c r="B1179" s="52"/>
      <c r="C1179" s="18"/>
      <c r="D1179" s="57"/>
      <c r="E1179" s="57"/>
      <c r="F1179" s="13"/>
      <c r="G1179"/>
    </row>
    <row r="1180" spans="1:7" x14ac:dyDescent="0.2">
      <c r="A1180" s="18"/>
      <c r="B1180" s="73"/>
      <c r="C1180" s="60"/>
      <c r="D1180" s="57"/>
      <c r="E1180" s="57"/>
      <c r="F1180" s="53"/>
      <c r="G1180"/>
    </row>
    <row r="1181" spans="1:7" x14ac:dyDescent="0.2">
      <c r="A1181" s="18"/>
      <c r="B1181" s="73"/>
      <c r="C1181" s="60"/>
      <c r="D1181" s="57"/>
      <c r="E1181" s="57"/>
      <c r="F1181" s="53"/>
      <c r="G1181"/>
    </row>
    <row r="1182" spans="1:7" x14ac:dyDescent="0.2">
      <c r="A1182" s="18"/>
      <c r="B1182" s="52"/>
      <c r="C1182" s="18"/>
      <c r="D1182" s="57"/>
      <c r="E1182" s="57"/>
      <c r="F1182" s="13"/>
      <c r="G1182"/>
    </row>
    <row r="1183" spans="1:7" x14ac:dyDescent="0.2">
      <c r="A1183" s="18"/>
      <c r="B1183" s="52"/>
      <c r="C1183" s="18"/>
      <c r="D1183" s="57"/>
      <c r="E1183" s="57"/>
      <c r="F1183" s="13"/>
      <c r="G1183"/>
    </row>
    <row r="1184" spans="1:7" x14ac:dyDescent="0.2">
      <c r="A1184" s="18"/>
      <c r="B1184" s="73"/>
      <c r="C1184" s="60"/>
      <c r="D1184" s="57"/>
      <c r="E1184" s="57"/>
      <c r="F1184" s="53"/>
      <c r="G1184"/>
    </row>
    <row r="1185" spans="1:7" x14ac:dyDescent="0.2">
      <c r="A1185" s="18"/>
      <c r="B1185" s="52"/>
      <c r="C1185" s="18"/>
      <c r="D1185" s="57"/>
      <c r="E1185" s="57"/>
      <c r="F1185" s="13"/>
      <c r="G1185"/>
    </row>
    <row r="1186" spans="1:7" x14ac:dyDescent="0.2">
      <c r="A1186" s="18"/>
      <c r="B1186" s="52"/>
      <c r="C1186" s="18"/>
      <c r="D1186" s="57"/>
      <c r="E1186" s="57"/>
      <c r="F1186" s="13"/>
      <c r="G1186"/>
    </row>
    <row r="1187" spans="1:7" x14ac:dyDescent="0.2">
      <c r="A1187" s="18"/>
      <c r="B1187" s="43"/>
      <c r="C1187" s="60"/>
      <c r="D1187" s="57"/>
      <c r="E1187" s="57"/>
      <c r="F1187" s="53"/>
      <c r="G1187"/>
    </row>
    <row r="1188" spans="1:7" x14ac:dyDescent="0.2">
      <c r="A1188" s="18"/>
      <c r="B1188" s="43"/>
      <c r="C1188" s="60"/>
      <c r="D1188" s="57"/>
      <c r="E1188" s="57"/>
      <c r="F1188" s="53"/>
      <c r="G1188"/>
    </row>
    <row r="1189" spans="1:7" x14ac:dyDescent="0.2">
      <c r="A1189" s="18"/>
      <c r="B1189" s="51"/>
      <c r="C1189" s="18"/>
      <c r="D1189" s="57"/>
      <c r="E1189" s="57"/>
      <c r="F1189" s="53"/>
      <c r="G1189"/>
    </row>
    <row r="1190" spans="1:7" x14ac:dyDescent="0.2">
      <c r="A1190" s="18"/>
      <c r="B1190" s="52"/>
      <c r="C1190" s="18"/>
      <c r="D1190" s="57"/>
      <c r="E1190" s="57"/>
      <c r="F1190" s="13"/>
      <c r="G1190"/>
    </row>
    <row r="1191" spans="1:7" x14ac:dyDescent="0.2">
      <c r="A1191" s="18"/>
      <c r="B1191" s="52"/>
      <c r="C1191" s="18"/>
      <c r="D1191" s="57"/>
      <c r="E1191" s="57"/>
      <c r="F1191" s="13"/>
      <c r="G1191"/>
    </row>
    <row r="1192" spans="1:7" x14ac:dyDescent="0.2">
      <c r="A1192" s="18"/>
      <c r="B1192" s="52"/>
      <c r="C1192" s="18"/>
      <c r="D1192" s="57"/>
      <c r="E1192" s="57"/>
      <c r="F1192" s="13"/>
      <c r="G1192"/>
    </row>
    <row r="1193" spans="1:7" x14ac:dyDescent="0.2">
      <c r="A1193" s="18"/>
      <c r="B1193" s="43"/>
      <c r="C1193" s="60"/>
      <c r="D1193" s="57"/>
      <c r="E1193" s="57"/>
      <c r="F1193" s="53"/>
      <c r="G1193"/>
    </row>
    <row r="1194" spans="1:7" x14ac:dyDescent="0.2">
      <c r="A1194" s="18"/>
      <c r="B1194" s="52"/>
      <c r="C1194" s="18"/>
      <c r="D1194" s="57"/>
      <c r="E1194" s="57"/>
      <c r="F1194" s="13"/>
      <c r="G1194"/>
    </row>
    <row r="1195" spans="1:7" x14ac:dyDescent="0.2">
      <c r="A1195" s="18"/>
      <c r="B1195" s="73"/>
      <c r="C1195" s="60"/>
      <c r="D1195" s="57"/>
      <c r="E1195" s="57"/>
      <c r="F1195" s="53"/>
      <c r="G1195"/>
    </row>
    <row r="1196" spans="1:7" x14ac:dyDescent="0.2">
      <c r="A1196" s="18"/>
      <c r="B1196" s="73"/>
      <c r="C1196" s="60"/>
      <c r="D1196" s="57"/>
      <c r="E1196" s="57"/>
      <c r="F1196" s="53"/>
      <c r="G1196"/>
    </row>
    <row r="1197" spans="1:7" x14ac:dyDescent="0.2">
      <c r="A1197" s="18"/>
      <c r="B1197" s="52"/>
      <c r="C1197" s="18"/>
      <c r="D1197" s="57"/>
      <c r="E1197" s="57"/>
      <c r="F1197" s="13"/>
      <c r="G1197"/>
    </row>
    <row r="1198" spans="1:7" x14ac:dyDescent="0.2">
      <c r="A1198" s="18"/>
      <c r="B1198" s="50"/>
      <c r="C1198" s="16"/>
      <c r="D1198" s="12"/>
      <c r="E1198" s="57"/>
      <c r="F1198" s="13"/>
      <c r="G1198"/>
    </row>
    <row r="1199" spans="1:7" x14ac:dyDescent="0.2">
      <c r="A1199" s="18"/>
      <c r="B1199" s="52"/>
      <c r="C1199" s="11"/>
      <c r="D1199" s="12"/>
      <c r="E1199" s="57"/>
      <c r="F1199" s="13"/>
      <c r="G1199"/>
    </row>
    <row r="1200" spans="1:7" x14ac:dyDescent="0.2">
      <c r="A1200" s="56"/>
      <c r="B1200" s="74"/>
      <c r="C1200" s="56"/>
      <c r="D1200" s="70"/>
      <c r="E1200" s="70"/>
      <c r="F1200" s="71"/>
      <c r="G1200"/>
    </row>
    <row r="1201" spans="1:7" x14ac:dyDescent="0.2">
      <c r="A1201" s="18"/>
      <c r="B1201" s="73"/>
      <c r="C1201" s="60"/>
      <c r="D1201" s="57"/>
      <c r="E1201" s="57"/>
      <c r="F1201" s="53"/>
      <c r="G1201"/>
    </row>
    <row r="1202" spans="1:7" x14ac:dyDescent="0.2">
      <c r="A1202" s="18"/>
      <c r="B1202" s="73"/>
      <c r="C1202" s="60"/>
      <c r="D1202" s="57"/>
      <c r="E1202" s="57"/>
      <c r="F1202" s="53"/>
      <c r="G1202"/>
    </row>
    <row r="1203" spans="1:7" x14ac:dyDescent="0.2">
      <c r="A1203" s="18"/>
      <c r="B1203" s="52"/>
      <c r="C1203" s="18"/>
      <c r="D1203" s="57"/>
      <c r="E1203" s="57"/>
      <c r="F1203" s="13"/>
      <c r="G1203"/>
    </row>
    <row r="1204" spans="1:7" x14ac:dyDescent="0.2">
      <c r="A1204" s="18"/>
      <c r="B1204" s="50"/>
      <c r="C1204" s="60"/>
      <c r="D1204" s="57"/>
      <c r="E1204" s="57"/>
      <c r="F1204" s="13"/>
      <c r="G1204"/>
    </row>
    <row r="1205" spans="1:7" x14ac:dyDescent="0.2">
      <c r="A1205" s="18"/>
      <c r="B1205" s="52"/>
      <c r="C1205" s="18"/>
      <c r="D1205" s="57"/>
      <c r="E1205" s="57"/>
      <c r="F1205" s="13"/>
      <c r="G1205"/>
    </row>
    <row r="1206" spans="1:7" x14ac:dyDescent="0.2">
      <c r="A1206" s="18"/>
      <c r="B1206" s="73"/>
      <c r="C1206" s="60"/>
      <c r="D1206" s="57"/>
      <c r="E1206" s="57"/>
      <c r="F1206" s="53"/>
      <c r="G1206"/>
    </row>
    <row r="1207" spans="1:7" x14ac:dyDescent="0.2">
      <c r="A1207" s="18"/>
      <c r="B1207" s="73"/>
      <c r="C1207" s="60"/>
      <c r="D1207" s="57"/>
      <c r="E1207" s="57"/>
      <c r="F1207" s="53"/>
      <c r="G1207"/>
    </row>
    <row r="1208" spans="1:7" x14ac:dyDescent="0.2">
      <c r="A1208" s="18"/>
      <c r="B1208" s="52"/>
      <c r="C1208" s="18"/>
      <c r="D1208" s="57"/>
      <c r="E1208" s="57"/>
      <c r="F1208" s="13"/>
      <c r="G1208"/>
    </row>
    <row r="1209" spans="1:7" x14ac:dyDescent="0.2">
      <c r="A1209" s="18"/>
      <c r="B1209" s="52"/>
      <c r="C1209" s="18"/>
      <c r="D1209" s="57"/>
      <c r="E1209" s="57"/>
      <c r="F1209" s="13"/>
      <c r="G1209"/>
    </row>
    <row r="1210" spans="1:7" x14ac:dyDescent="0.2">
      <c r="A1210" s="18"/>
      <c r="B1210" s="50"/>
      <c r="C1210" s="60"/>
      <c r="D1210" s="57"/>
      <c r="E1210" s="57"/>
      <c r="F1210" s="13"/>
      <c r="G1210"/>
    </row>
    <row r="1211" spans="1:7" x14ac:dyDescent="0.2">
      <c r="A1211" s="18"/>
      <c r="B1211" s="50"/>
      <c r="C1211" s="60"/>
      <c r="D1211" s="57"/>
      <c r="E1211" s="57"/>
      <c r="F1211" s="13"/>
      <c r="G1211"/>
    </row>
    <row r="1212" spans="1:7" x14ac:dyDescent="0.2">
      <c r="A1212" s="18"/>
      <c r="B1212" s="52"/>
      <c r="C1212" s="18"/>
      <c r="D1212" s="57"/>
      <c r="E1212" s="57"/>
      <c r="F1212" s="13"/>
      <c r="G1212"/>
    </row>
    <row r="1213" spans="1:7" x14ac:dyDescent="0.2">
      <c r="A1213" s="18"/>
      <c r="B1213" s="52"/>
      <c r="C1213" s="18"/>
      <c r="D1213" s="57"/>
      <c r="E1213" s="57"/>
      <c r="F1213" s="13"/>
      <c r="G1213"/>
    </row>
    <row r="1214" spans="1:7" x14ac:dyDescent="0.2">
      <c r="A1214" s="18"/>
      <c r="B1214" s="41"/>
      <c r="C1214" s="60"/>
      <c r="D1214" s="57"/>
      <c r="E1214" s="57"/>
      <c r="F1214" s="53"/>
      <c r="G1214"/>
    </row>
    <row r="1215" spans="1:7" x14ac:dyDescent="0.2">
      <c r="A1215" s="18"/>
      <c r="B1215" s="43"/>
      <c r="C1215" s="60"/>
      <c r="D1215" s="57"/>
      <c r="E1215" s="57"/>
      <c r="F1215" s="53"/>
      <c r="G1215"/>
    </row>
    <row r="1216" spans="1:7" x14ac:dyDescent="0.2">
      <c r="A1216" s="18"/>
      <c r="B1216" s="43"/>
      <c r="C1216" s="60"/>
      <c r="D1216" s="57"/>
      <c r="E1216" s="57"/>
      <c r="F1216" s="53"/>
      <c r="G1216"/>
    </row>
    <row r="1217" spans="1:7" x14ac:dyDescent="0.2">
      <c r="A1217" s="18"/>
      <c r="B1217" s="51"/>
      <c r="C1217" s="18"/>
      <c r="D1217" s="57"/>
      <c r="E1217" s="57"/>
      <c r="F1217" s="13"/>
      <c r="G1217"/>
    </row>
    <row r="1218" spans="1:7" x14ac:dyDescent="0.2">
      <c r="A1218" s="19"/>
      <c r="B1218" s="61"/>
      <c r="C1218" s="19"/>
      <c r="D1218" s="62"/>
      <c r="E1218" s="62"/>
      <c r="F1218" s="20"/>
      <c r="G1218"/>
    </row>
    <row r="1219" spans="1:7" x14ac:dyDescent="0.2">
      <c r="G1219"/>
    </row>
    <row r="1220" spans="1:7" x14ac:dyDescent="0.2">
      <c r="G1220"/>
    </row>
    <row r="1221" spans="1:7" ht="15" x14ac:dyDescent="0.2">
      <c r="A1221" s="301"/>
      <c r="B1221" s="301"/>
      <c r="C1221" s="301"/>
      <c r="D1221" s="301"/>
      <c r="E1221" s="301"/>
      <c r="F1221" s="301"/>
      <c r="G1221"/>
    </row>
    <row r="1222" spans="1:7" x14ac:dyDescent="0.2">
      <c r="A1222" s="300"/>
      <c r="B1222" s="300"/>
      <c r="C1222" s="300"/>
      <c r="D1222" s="300"/>
      <c r="E1222" s="300"/>
      <c r="F1222" s="300"/>
      <c r="G1222"/>
    </row>
    <row r="1223" spans="1:7" x14ac:dyDescent="0.2">
      <c r="A1223" s="277"/>
      <c r="B1223" s="279"/>
      <c r="C1223" s="279"/>
      <c r="D1223" s="277"/>
      <c r="E1223" s="278"/>
      <c r="F1223" s="278"/>
      <c r="G1223"/>
    </row>
    <row r="1224" spans="1:7" x14ac:dyDescent="0.2">
      <c r="A1224" s="277"/>
      <c r="B1224" s="279"/>
      <c r="C1224" s="279"/>
      <c r="D1224" s="277"/>
      <c r="E1224" s="278"/>
      <c r="F1224" s="278"/>
      <c r="G1224"/>
    </row>
    <row r="1225" spans="1:7" x14ac:dyDescent="0.2">
      <c r="A1225" s="40"/>
      <c r="B1225" s="41"/>
      <c r="C1225" s="17"/>
      <c r="D1225" s="25"/>
      <c r="E1225" s="20"/>
      <c r="F1225" s="20"/>
      <c r="G1225"/>
    </row>
    <row r="1226" spans="1:7" x14ac:dyDescent="0.2">
      <c r="A1226" s="42"/>
      <c r="B1226" s="43"/>
      <c r="C1226" s="16"/>
      <c r="D1226" s="21"/>
      <c r="E1226" s="14"/>
      <c r="F1226" s="14"/>
      <c r="G1226"/>
    </row>
    <row r="1227" spans="1:7" x14ac:dyDescent="0.2">
      <c r="A1227" s="42"/>
      <c r="B1227" s="43"/>
      <c r="C1227" s="16"/>
      <c r="D1227" s="21"/>
      <c r="E1227" s="14"/>
      <c r="F1227" s="14"/>
      <c r="G1227"/>
    </row>
    <row r="1228" spans="1:7" x14ac:dyDescent="0.2">
      <c r="A1228" s="44"/>
      <c r="B1228" s="45"/>
      <c r="C1228" s="11"/>
      <c r="D1228" s="21"/>
      <c r="E1228" s="21"/>
      <c r="F1228" s="14"/>
      <c r="G1228"/>
    </row>
    <row r="1229" spans="1:7" x14ac:dyDescent="0.2">
      <c r="A1229" s="299"/>
      <c r="B1229" s="299"/>
      <c r="C1229" s="299"/>
      <c r="D1229" s="299"/>
      <c r="E1229" s="299"/>
      <c r="F1229" s="299"/>
      <c r="G1229"/>
    </row>
    <row r="1230" spans="1:7" x14ac:dyDescent="0.2">
      <c r="A1230" s="40"/>
      <c r="B1230" s="41"/>
      <c r="C1230" s="17"/>
      <c r="D1230" s="25"/>
      <c r="E1230" s="20"/>
      <c r="F1230" s="20"/>
      <c r="G1230"/>
    </row>
    <row r="1231" spans="1:7" x14ac:dyDescent="0.2">
      <c r="A1231" s="42"/>
      <c r="B1231" s="43"/>
      <c r="C1231" s="16"/>
      <c r="D1231" s="21"/>
      <c r="E1231" s="14"/>
      <c r="F1231" s="14"/>
      <c r="G1231"/>
    </row>
    <row r="1232" spans="1:7" x14ac:dyDescent="0.2">
      <c r="A1232" s="42"/>
      <c r="B1232" s="43"/>
      <c r="C1232" s="16"/>
      <c r="D1232" s="21"/>
      <c r="E1232" s="14"/>
      <c r="F1232" s="14"/>
      <c r="G1232"/>
    </row>
    <row r="1233" spans="1:7" x14ac:dyDescent="0.2">
      <c r="A1233" s="44"/>
      <c r="B1233" s="45"/>
      <c r="C1233" s="11"/>
      <c r="D1233" s="21"/>
      <c r="E1233" s="21"/>
      <c r="F1233" s="14"/>
      <c r="G1233"/>
    </row>
    <row r="1234" spans="1:7" x14ac:dyDescent="0.2">
      <c r="A1234" s="42"/>
      <c r="B1234" s="43"/>
      <c r="C1234" s="16"/>
      <c r="D1234" s="21"/>
      <c r="E1234" s="14"/>
      <c r="F1234" s="14"/>
      <c r="G1234"/>
    </row>
    <row r="1235" spans="1:7" x14ac:dyDescent="0.2">
      <c r="A1235" s="42"/>
      <c r="B1235" s="43"/>
      <c r="C1235" s="16"/>
      <c r="D1235" s="21"/>
      <c r="E1235" s="14"/>
      <c r="F1235" s="14"/>
      <c r="G1235"/>
    </row>
    <row r="1236" spans="1:7" x14ac:dyDescent="0.2">
      <c r="A1236" s="44"/>
      <c r="B1236" s="45"/>
      <c r="C1236" s="11"/>
      <c r="D1236" s="21"/>
      <c r="E1236" s="77"/>
      <c r="F1236" s="14"/>
      <c r="G1236"/>
    </row>
    <row r="1237" spans="1:7" x14ac:dyDescent="0.2">
      <c r="A1237" s="299"/>
      <c r="B1237" s="299"/>
      <c r="C1237" s="299"/>
      <c r="D1237" s="299"/>
      <c r="E1237" s="299"/>
      <c r="F1237" s="299"/>
      <c r="G1237"/>
    </row>
    <row r="1238" spans="1:7" x14ac:dyDescent="0.2">
      <c r="A1238" s="40"/>
      <c r="B1238" s="41"/>
      <c r="C1238" s="17"/>
      <c r="D1238" s="25"/>
      <c r="E1238" s="20"/>
      <c r="F1238" s="20"/>
      <c r="G1238"/>
    </row>
    <row r="1239" spans="1:7" x14ac:dyDescent="0.2">
      <c r="A1239" s="42"/>
      <c r="B1239" s="43"/>
      <c r="C1239" s="16"/>
      <c r="D1239" s="21"/>
      <c r="E1239" s="14"/>
      <c r="F1239" s="14"/>
      <c r="G1239"/>
    </row>
    <row r="1240" spans="1:7" x14ac:dyDescent="0.2">
      <c r="A1240" s="42"/>
      <c r="B1240" s="43"/>
      <c r="C1240" s="16"/>
      <c r="D1240" s="21"/>
      <c r="E1240" s="14"/>
      <c r="F1240" s="14"/>
      <c r="G1240"/>
    </row>
    <row r="1241" spans="1:7" x14ac:dyDescent="0.2">
      <c r="A1241" s="44"/>
      <c r="B1241" s="45"/>
      <c r="C1241" s="11"/>
      <c r="D1241" s="21"/>
      <c r="E1241" s="14"/>
      <c r="F1241" s="14"/>
      <c r="G1241"/>
    </row>
    <row r="1242" spans="1:7" x14ac:dyDescent="0.2">
      <c r="A1242" s="299"/>
      <c r="B1242" s="299"/>
      <c r="C1242" s="299"/>
      <c r="D1242" s="299"/>
      <c r="E1242" s="299"/>
      <c r="F1242" s="299"/>
      <c r="G1242"/>
    </row>
    <row r="1243" spans="1:7" x14ac:dyDescent="0.2">
      <c r="A1243" s="40"/>
      <c r="B1243" s="41"/>
      <c r="C1243" s="17"/>
      <c r="D1243" s="25"/>
      <c r="E1243" s="20"/>
      <c r="F1243" s="20"/>
      <c r="G1243"/>
    </row>
    <row r="1244" spans="1:7" x14ac:dyDescent="0.2">
      <c r="A1244" s="42"/>
      <c r="B1244" s="43"/>
      <c r="C1244" s="16"/>
      <c r="D1244" s="21"/>
      <c r="E1244" s="14"/>
      <c r="F1244" s="14"/>
      <c r="G1244"/>
    </row>
    <row r="1245" spans="1:7" x14ac:dyDescent="0.2">
      <c r="A1245" s="44"/>
      <c r="B1245" s="45"/>
      <c r="C1245" s="11"/>
      <c r="D1245" s="21"/>
      <c r="E1245" s="14"/>
      <c r="F1245" s="14"/>
      <c r="G1245"/>
    </row>
    <row r="1246" spans="1:7" x14ac:dyDescent="0.2">
      <c r="A1246" s="299"/>
      <c r="B1246" s="299"/>
      <c r="C1246" s="299"/>
      <c r="D1246" s="299"/>
      <c r="E1246" s="299"/>
      <c r="F1246" s="299"/>
      <c r="G1246"/>
    </row>
    <row r="1247" spans="1:7" x14ac:dyDescent="0.2">
      <c r="A1247" s="40"/>
      <c r="B1247" s="41"/>
      <c r="C1247" s="17"/>
      <c r="D1247" s="25"/>
      <c r="E1247" s="20"/>
      <c r="F1247" s="20"/>
      <c r="G1247"/>
    </row>
    <row r="1248" spans="1:7" x14ac:dyDescent="0.2">
      <c r="A1248" s="42"/>
      <c r="B1248" s="43"/>
      <c r="C1248" s="16"/>
      <c r="D1248" s="21"/>
      <c r="E1248" s="14"/>
      <c r="F1248" s="14"/>
      <c r="G1248"/>
    </row>
    <row r="1249" spans="1:7" x14ac:dyDescent="0.2">
      <c r="A1249" s="42"/>
      <c r="B1249" s="43"/>
      <c r="C1249" s="16"/>
      <c r="D1249" s="21"/>
      <c r="E1249" s="14"/>
      <c r="F1249" s="14"/>
      <c r="G1249"/>
    </row>
    <row r="1250" spans="1:7" x14ac:dyDescent="0.2">
      <c r="A1250" s="44"/>
      <c r="B1250" s="45"/>
      <c r="C1250" s="11"/>
      <c r="D1250" s="21"/>
      <c r="E1250" s="14"/>
      <c r="F1250" s="14"/>
      <c r="G1250"/>
    </row>
    <row r="1251" spans="1:7" x14ac:dyDescent="0.2">
      <c r="A1251" s="42"/>
      <c r="B1251" s="43"/>
      <c r="C1251" s="16"/>
      <c r="D1251" s="21"/>
      <c r="E1251" s="14"/>
      <c r="F1251" s="14"/>
      <c r="G1251"/>
    </row>
    <row r="1252" spans="1:7" x14ac:dyDescent="0.2">
      <c r="A1252" s="42"/>
      <c r="B1252" s="43"/>
      <c r="C1252" s="16"/>
      <c r="D1252" s="21"/>
      <c r="E1252" s="14"/>
      <c r="F1252" s="14"/>
      <c r="G1252"/>
    </row>
    <row r="1253" spans="1:7" x14ac:dyDescent="0.2">
      <c r="A1253" s="44"/>
      <c r="B1253" s="45"/>
      <c r="C1253" s="11"/>
      <c r="D1253" s="21"/>
      <c r="E1253" s="14"/>
      <c r="F1253" s="14"/>
      <c r="G1253"/>
    </row>
    <row r="1254" spans="1:7" x14ac:dyDescent="0.2">
      <c r="A1254" s="42"/>
      <c r="B1254" s="43"/>
      <c r="C1254" s="16"/>
      <c r="D1254" s="21"/>
      <c r="E1254" s="14"/>
      <c r="F1254" s="14"/>
      <c r="G1254"/>
    </row>
    <row r="1255" spans="1:7" x14ac:dyDescent="0.2">
      <c r="A1255" s="42"/>
      <c r="B1255" s="43"/>
      <c r="C1255" s="16"/>
      <c r="D1255" s="21"/>
      <c r="E1255" s="14"/>
      <c r="F1255" s="14"/>
      <c r="G1255"/>
    </row>
    <row r="1256" spans="1:7" x14ac:dyDescent="0.2">
      <c r="A1256" s="44"/>
      <c r="B1256" s="45"/>
      <c r="C1256" s="11"/>
      <c r="D1256" s="21"/>
      <c r="E1256" s="14"/>
      <c r="F1256" s="14"/>
      <c r="G1256"/>
    </row>
    <row r="1257" spans="1:7" x14ac:dyDescent="0.2">
      <c r="A1257" s="299"/>
      <c r="B1257" s="299"/>
      <c r="C1257" s="299"/>
      <c r="D1257" s="299"/>
      <c r="E1257" s="299"/>
      <c r="F1257" s="299"/>
      <c r="G1257"/>
    </row>
    <row r="1258" spans="1:7" x14ac:dyDescent="0.2">
      <c r="A1258" s="40"/>
      <c r="B1258" s="41"/>
      <c r="C1258" s="17"/>
      <c r="D1258" s="25"/>
      <c r="E1258" s="20"/>
      <c r="F1258" s="20"/>
      <c r="G1258"/>
    </row>
    <row r="1259" spans="1:7" x14ac:dyDescent="0.2">
      <c r="A1259" s="42"/>
      <c r="B1259" s="43"/>
      <c r="C1259" s="16"/>
      <c r="D1259" s="21"/>
      <c r="E1259" s="14"/>
      <c r="F1259" s="14"/>
      <c r="G1259"/>
    </row>
    <row r="1260" spans="1:7" x14ac:dyDescent="0.2">
      <c r="A1260" s="42"/>
      <c r="B1260" s="43"/>
      <c r="C1260" s="16"/>
      <c r="D1260" s="21"/>
      <c r="E1260" s="14"/>
      <c r="F1260" s="14"/>
      <c r="G1260"/>
    </row>
    <row r="1261" spans="1:7" x14ac:dyDescent="0.2">
      <c r="A1261" s="44"/>
      <c r="B1261" s="45"/>
      <c r="C1261" s="11"/>
      <c r="D1261" s="21"/>
      <c r="E1261" s="14"/>
      <c r="F1261" s="14"/>
      <c r="G1261"/>
    </row>
    <row r="1262" spans="1:7" x14ac:dyDescent="0.2">
      <c r="A1262" s="42"/>
      <c r="B1262" s="43"/>
      <c r="C1262" s="16"/>
      <c r="D1262" s="21"/>
      <c r="E1262" s="14"/>
      <c r="F1262" s="14"/>
      <c r="G1262"/>
    </row>
    <row r="1263" spans="1:7" x14ac:dyDescent="0.2">
      <c r="A1263" s="42"/>
      <c r="B1263" s="43"/>
      <c r="C1263" s="16"/>
      <c r="D1263" s="21"/>
      <c r="E1263" s="14"/>
      <c r="F1263" s="14"/>
      <c r="G1263"/>
    </row>
    <row r="1264" spans="1:7" x14ac:dyDescent="0.2">
      <c r="A1264" s="44"/>
      <c r="B1264" s="45"/>
      <c r="C1264" s="11"/>
      <c r="D1264" s="21"/>
      <c r="E1264" s="14"/>
      <c r="F1264" s="14"/>
      <c r="G1264"/>
    </row>
    <row r="1265" spans="1:7" x14ac:dyDescent="0.2">
      <c r="A1265" s="44"/>
      <c r="B1265" s="45"/>
      <c r="C1265" s="11"/>
      <c r="D1265" s="21"/>
      <c r="E1265" s="14"/>
      <c r="F1265" s="14"/>
      <c r="G1265"/>
    </row>
    <row r="1266" spans="1:7" x14ac:dyDescent="0.2">
      <c r="A1266" s="42"/>
      <c r="B1266" s="43"/>
      <c r="C1266" s="16"/>
      <c r="D1266" s="21"/>
      <c r="E1266" s="14"/>
      <c r="F1266" s="14"/>
      <c r="G1266"/>
    </row>
    <row r="1267" spans="1:7" x14ac:dyDescent="0.2">
      <c r="A1267" s="44"/>
      <c r="B1267" s="45"/>
      <c r="C1267" s="11"/>
      <c r="D1267" s="21"/>
      <c r="E1267" s="14"/>
      <c r="F1267" s="14"/>
      <c r="G1267"/>
    </row>
    <row r="1268" spans="1:7" x14ac:dyDescent="0.2">
      <c r="A1268" s="44"/>
      <c r="B1268" s="45"/>
      <c r="C1268" s="11"/>
      <c r="D1268" s="21"/>
      <c r="E1268" s="14"/>
      <c r="F1268" s="14"/>
      <c r="G1268"/>
    </row>
    <row r="1269" spans="1:7" x14ac:dyDescent="0.2">
      <c r="A1269" s="299"/>
      <c r="B1269" s="299"/>
      <c r="C1269" s="299"/>
      <c r="D1269" s="299"/>
      <c r="E1269" s="299"/>
      <c r="F1269" s="299"/>
      <c r="G1269"/>
    </row>
    <row r="1270" spans="1:7" x14ac:dyDescent="0.2">
      <c r="A1270" s="40"/>
      <c r="B1270" s="41"/>
      <c r="C1270" s="17"/>
      <c r="D1270" s="25"/>
      <c r="E1270" s="20"/>
      <c r="F1270" s="20"/>
      <c r="G1270"/>
    </row>
    <row r="1271" spans="1:7" x14ac:dyDescent="0.2">
      <c r="A1271" s="42"/>
      <c r="B1271" s="43"/>
      <c r="C1271" s="16"/>
      <c r="D1271" s="21"/>
      <c r="E1271" s="14"/>
      <c r="F1271" s="14"/>
      <c r="G1271"/>
    </row>
    <row r="1272" spans="1:7" x14ac:dyDescent="0.2">
      <c r="A1272" s="42"/>
      <c r="B1272" s="43"/>
      <c r="C1272" s="16"/>
      <c r="D1272" s="21"/>
      <c r="E1272" s="14"/>
      <c r="F1272" s="14"/>
      <c r="G1272"/>
    </row>
    <row r="1273" spans="1:7" x14ac:dyDescent="0.2">
      <c r="A1273" s="44"/>
      <c r="B1273" s="45"/>
      <c r="C1273" s="11"/>
      <c r="D1273" s="21"/>
      <c r="E1273" s="14"/>
      <c r="F1273" s="14"/>
      <c r="G1273"/>
    </row>
    <row r="1274" spans="1:7" x14ac:dyDescent="0.2">
      <c r="A1274" s="44"/>
      <c r="B1274" s="45"/>
      <c r="C1274" s="11"/>
      <c r="D1274" s="21"/>
      <c r="E1274" s="14"/>
      <c r="F1274" s="14"/>
      <c r="G1274"/>
    </row>
    <row r="1275" spans="1:7" x14ac:dyDescent="0.2">
      <c r="A1275" s="42"/>
      <c r="B1275" s="43"/>
      <c r="C1275" s="16"/>
      <c r="D1275" s="21"/>
      <c r="E1275" s="14"/>
      <c r="F1275" s="14"/>
      <c r="G1275"/>
    </row>
    <row r="1276" spans="1:7" x14ac:dyDescent="0.2">
      <c r="A1276" s="44"/>
      <c r="B1276" s="45"/>
      <c r="C1276" s="11"/>
      <c r="D1276" s="21"/>
      <c r="E1276" s="14"/>
      <c r="F1276" s="14"/>
      <c r="G1276"/>
    </row>
    <row r="1277" spans="1:7" x14ac:dyDescent="0.2">
      <c r="A1277" s="42"/>
      <c r="B1277" s="43"/>
      <c r="C1277" s="16"/>
      <c r="D1277" s="21"/>
      <c r="E1277" s="14"/>
      <c r="F1277" s="14"/>
      <c r="G1277"/>
    </row>
    <row r="1278" spans="1:7" x14ac:dyDescent="0.2">
      <c r="A1278" s="44"/>
      <c r="B1278" s="45"/>
      <c r="C1278" s="11"/>
      <c r="D1278" s="21"/>
      <c r="E1278" s="14"/>
      <c r="F1278" s="14"/>
      <c r="G1278"/>
    </row>
    <row r="1279" spans="1:7" x14ac:dyDescent="0.2">
      <c r="A1279" s="42"/>
      <c r="B1279" s="43"/>
      <c r="C1279" s="16"/>
      <c r="D1279" s="21"/>
      <c r="E1279" s="14"/>
      <c r="F1279" s="14"/>
      <c r="G1279"/>
    </row>
    <row r="1280" spans="1:7" x14ac:dyDescent="0.2">
      <c r="A1280" s="42"/>
      <c r="B1280" s="43"/>
      <c r="C1280" s="16"/>
      <c r="D1280" s="21"/>
      <c r="E1280" s="14"/>
      <c r="F1280" s="14"/>
      <c r="G1280"/>
    </row>
    <row r="1281" spans="1:7" x14ac:dyDescent="0.2">
      <c r="A1281" s="44"/>
      <c r="B1281" s="45"/>
      <c r="C1281" s="11"/>
      <c r="D1281" s="21"/>
      <c r="E1281" s="14"/>
      <c r="F1281" s="14"/>
      <c r="G1281"/>
    </row>
    <row r="1282" spans="1:7" x14ac:dyDescent="0.2">
      <c r="A1282" s="44"/>
      <c r="B1282" s="45"/>
      <c r="C1282" s="11"/>
      <c r="D1282" s="21"/>
      <c r="E1282" s="14"/>
      <c r="F1282" s="14"/>
      <c r="G1282"/>
    </row>
    <row r="1283" spans="1:7" x14ac:dyDescent="0.2">
      <c r="A1283" s="44"/>
      <c r="B1283" s="45"/>
      <c r="C1283" s="11"/>
      <c r="D1283" s="21"/>
      <c r="E1283" s="14"/>
      <c r="F1283" s="14"/>
      <c r="G1283"/>
    </row>
    <row r="1284" spans="1:7" x14ac:dyDescent="0.2">
      <c r="A1284" s="42"/>
      <c r="B1284" s="43"/>
      <c r="C1284" s="16"/>
      <c r="D1284" s="21"/>
      <c r="E1284" s="14"/>
      <c r="F1284" s="14"/>
      <c r="G1284"/>
    </row>
    <row r="1285" spans="1:7" x14ac:dyDescent="0.2">
      <c r="A1285" s="44"/>
      <c r="B1285" s="45"/>
      <c r="C1285" s="11"/>
      <c r="D1285" s="21"/>
      <c r="E1285" s="14"/>
      <c r="F1285" s="14"/>
      <c r="G1285"/>
    </row>
    <row r="1286" spans="1:7" x14ac:dyDescent="0.2">
      <c r="A1286" s="42"/>
      <c r="B1286" s="43"/>
      <c r="C1286" s="16"/>
      <c r="D1286" s="21"/>
      <c r="E1286" s="14"/>
      <c r="F1286" s="14"/>
      <c r="G1286"/>
    </row>
    <row r="1287" spans="1:7" x14ac:dyDescent="0.2">
      <c r="A1287" s="44"/>
      <c r="B1287" s="45"/>
      <c r="C1287" s="11"/>
      <c r="D1287" s="21"/>
      <c r="E1287" s="14"/>
      <c r="F1287" s="14"/>
      <c r="G1287"/>
    </row>
    <row r="1288" spans="1:7" x14ac:dyDescent="0.2">
      <c r="A1288" s="299"/>
      <c r="B1288" s="299"/>
      <c r="C1288" s="299"/>
      <c r="D1288" s="299"/>
      <c r="E1288" s="299"/>
      <c r="F1288" s="299"/>
      <c r="G1288"/>
    </row>
    <row r="1289" spans="1:7" x14ac:dyDescent="0.2">
      <c r="A1289" s="40"/>
      <c r="B1289" s="41"/>
      <c r="C1289" s="17"/>
      <c r="D1289" s="25"/>
      <c r="E1289" s="20"/>
      <c r="F1289" s="20"/>
      <c r="G1289"/>
    </row>
    <row r="1290" spans="1:7" x14ac:dyDescent="0.2">
      <c r="A1290" s="42"/>
      <c r="B1290" s="43"/>
      <c r="C1290" s="16"/>
      <c r="D1290" s="21"/>
      <c r="E1290" s="14"/>
      <c r="F1290" s="14"/>
      <c r="G1290"/>
    </row>
    <row r="1291" spans="1:7" x14ac:dyDescent="0.2">
      <c r="A1291" s="42"/>
      <c r="B1291" s="43"/>
      <c r="C1291" s="16"/>
      <c r="D1291" s="21"/>
      <c r="E1291" s="14"/>
      <c r="F1291" s="14"/>
      <c r="G1291"/>
    </row>
    <row r="1292" spans="1:7" x14ac:dyDescent="0.2">
      <c r="A1292" s="44"/>
      <c r="B1292" s="45"/>
      <c r="C1292" s="11"/>
      <c r="D1292" s="21"/>
      <c r="E1292" s="14"/>
      <c r="F1292" s="14"/>
      <c r="G1292"/>
    </row>
    <row r="1293" spans="1:7" x14ac:dyDescent="0.2">
      <c r="A1293" s="44"/>
      <c r="B1293" s="45"/>
      <c r="C1293" s="11"/>
      <c r="D1293" s="21"/>
      <c r="E1293" s="14"/>
      <c r="F1293" s="14"/>
      <c r="G1293"/>
    </row>
    <row r="1294" spans="1:7" x14ac:dyDescent="0.2">
      <c r="A1294" s="44"/>
      <c r="B1294" s="45"/>
      <c r="C1294" s="11"/>
      <c r="D1294" s="21"/>
      <c r="E1294" s="14"/>
      <c r="F1294" s="14"/>
      <c r="G1294"/>
    </row>
    <row r="1295" spans="1:7" x14ac:dyDescent="0.2">
      <c r="A1295" s="42"/>
      <c r="B1295" s="43"/>
      <c r="C1295" s="16"/>
      <c r="D1295" s="21"/>
      <c r="E1295" s="14"/>
      <c r="F1295" s="14"/>
      <c r="G1295"/>
    </row>
    <row r="1296" spans="1:7" x14ac:dyDescent="0.2">
      <c r="A1296" s="44"/>
      <c r="B1296" s="45"/>
      <c r="C1296" s="11"/>
      <c r="D1296" s="21"/>
      <c r="E1296" s="14"/>
      <c r="F1296" s="14"/>
      <c r="G1296"/>
    </row>
    <row r="1297" spans="1:7" x14ac:dyDescent="0.2">
      <c r="A1297" s="42"/>
      <c r="B1297" s="43"/>
      <c r="C1297" s="16"/>
      <c r="D1297" s="21"/>
      <c r="E1297" s="14"/>
      <c r="F1297" s="14"/>
      <c r="G1297"/>
    </row>
    <row r="1298" spans="1:7" x14ac:dyDescent="0.2">
      <c r="A1298" s="42"/>
      <c r="B1298" s="43"/>
      <c r="C1298" s="16"/>
      <c r="D1298" s="21"/>
      <c r="E1298" s="14"/>
      <c r="F1298" s="14"/>
      <c r="G1298"/>
    </row>
    <row r="1299" spans="1:7" x14ac:dyDescent="0.2">
      <c r="A1299" s="44"/>
      <c r="B1299" s="45"/>
      <c r="C1299" s="11"/>
      <c r="D1299" s="21"/>
      <c r="E1299" s="14"/>
      <c r="F1299" s="14"/>
      <c r="G1299"/>
    </row>
    <row r="1300" spans="1:7" x14ac:dyDescent="0.2">
      <c r="A1300" s="44"/>
      <c r="B1300" s="45"/>
      <c r="C1300" s="11"/>
      <c r="D1300" s="21"/>
      <c r="E1300" s="14"/>
      <c r="F1300" s="14"/>
      <c r="G1300"/>
    </row>
    <row r="1301" spans="1:7" x14ac:dyDescent="0.2">
      <c r="A1301" s="44"/>
      <c r="B1301" s="63"/>
      <c r="C1301" s="64"/>
      <c r="D1301" s="21"/>
      <c r="E1301" s="14"/>
      <c r="F1301" s="14"/>
      <c r="G1301"/>
    </row>
    <row r="1302" spans="1:7" x14ac:dyDescent="0.2">
      <c r="A1302" s="44"/>
      <c r="B1302" s="63"/>
      <c r="C1302" s="64"/>
      <c r="D1302" s="21"/>
      <c r="E1302" s="14"/>
      <c r="F1302" s="14"/>
      <c r="G1302"/>
    </row>
    <row r="1303" spans="1:7" x14ac:dyDescent="0.2">
      <c r="A1303" s="44"/>
      <c r="B1303" s="63"/>
      <c r="C1303" s="64"/>
      <c r="D1303" s="21"/>
      <c r="E1303" s="14"/>
      <c r="F1303" s="14"/>
      <c r="G1303"/>
    </row>
    <row r="1304" spans="1:7" x14ac:dyDescent="0.2">
      <c r="A1304" s="44"/>
      <c r="B1304" s="63"/>
      <c r="C1304" s="64"/>
      <c r="D1304" s="21"/>
      <c r="E1304" s="14"/>
      <c r="F1304" s="14"/>
      <c r="G1304"/>
    </row>
    <row r="1305" spans="1:7" x14ac:dyDescent="0.2">
      <c r="A1305" s="42"/>
      <c r="B1305" s="43"/>
      <c r="C1305" s="16"/>
      <c r="D1305" s="21"/>
      <c r="E1305" s="14"/>
      <c r="F1305" s="14"/>
      <c r="G1305"/>
    </row>
    <row r="1306" spans="1:7" x14ac:dyDescent="0.2">
      <c r="A1306" s="44"/>
      <c r="B1306" s="45"/>
      <c r="C1306" s="11"/>
      <c r="D1306" s="21"/>
      <c r="E1306" s="14"/>
      <c r="F1306" s="14"/>
      <c r="G1306"/>
    </row>
    <row r="1307" spans="1:7" x14ac:dyDescent="0.2">
      <c r="A1307" s="299"/>
      <c r="B1307" s="299"/>
      <c r="C1307" s="299"/>
      <c r="D1307" s="299"/>
      <c r="E1307" s="299"/>
      <c r="F1307" s="299"/>
      <c r="G1307"/>
    </row>
    <row r="1308" spans="1:7" x14ac:dyDescent="0.2">
      <c r="A1308" s="40"/>
      <c r="B1308" s="41"/>
      <c r="C1308" s="17"/>
      <c r="D1308" s="25"/>
      <c r="E1308" s="20"/>
      <c r="F1308" s="20"/>
      <c r="G1308"/>
    </row>
    <row r="1309" spans="1:7" x14ac:dyDescent="0.2">
      <c r="A1309" s="42"/>
      <c r="B1309" s="43"/>
      <c r="C1309" s="16"/>
      <c r="D1309" s="21"/>
      <c r="E1309" s="14"/>
      <c r="F1309" s="14"/>
      <c r="G1309"/>
    </row>
    <row r="1310" spans="1:7" x14ac:dyDescent="0.2">
      <c r="A1310" s="42"/>
      <c r="B1310" s="43"/>
      <c r="C1310" s="16"/>
      <c r="D1310" s="21"/>
      <c r="E1310" s="14"/>
      <c r="F1310" s="14"/>
      <c r="G1310"/>
    </row>
    <row r="1311" spans="1:7" x14ac:dyDescent="0.2">
      <c r="A1311" s="44"/>
      <c r="B1311" s="45"/>
      <c r="C1311" s="11"/>
      <c r="D1311" s="21"/>
      <c r="E1311" s="14"/>
      <c r="F1311" s="14"/>
      <c r="G1311"/>
    </row>
    <row r="1312" spans="1:7" x14ac:dyDescent="0.2">
      <c r="A1312" s="44"/>
      <c r="B1312" s="45"/>
      <c r="C1312" s="11"/>
      <c r="D1312" s="21"/>
      <c r="E1312" s="14"/>
      <c r="F1312" s="14"/>
      <c r="G1312"/>
    </row>
    <row r="1313" spans="1:7" x14ac:dyDescent="0.2">
      <c r="A1313" s="44"/>
      <c r="B1313" s="45"/>
      <c r="C1313" s="11"/>
      <c r="D1313" s="21"/>
      <c r="E1313" s="14"/>
      <c r="F1313" s="14"/>
      <c r="G1313"/>
    </row>
    <row r="1314" spans="1:7" x14ac:dyDescent="0.2">
      <c r="A1314" s="44"/>
      <c r="B1314" s="45"/>
      <c r="C1314" s="11"/>
      <c r="D1314" s="21"/>
      <c r="E1314" s="14"/>
      <c r="F1314" s="14"/>
      <c r="G1314"/>
    </row>
    <row r="1315" spans="1:7" x14ac:dyDescent="0.2">
      <c r="A1315" s="299"/>
      <c r="B1315" s="299"/>
      <c r="C1315" s="299"/>
      <c r="D1315" s="299"/>
      <c r="E1315" s="299"/>
      <c r="F1315" s="299"/>
      <c r="G1315"/>
    </row>
    <row r="1316" spans="1:7" x14ac:dyDescent="0.2">
      <c r="A1316" s="40"/>
      <c r="B1316" s="41"/>
      <c r="C1316" s="17"/>
      <c r="D1316" s="25"/>
      <c r="E1316" s="20"/>
      <c r="F1316" s="20"/>
      <c r="G1316"/>
    </row>
    <row r="1317" spans="1:7" x14ac:dyDescent="0.2">
      <c r="A1317" s="42"/>
      <c r="B1317" s="43"/>
      <c r="C1317" s="16"/>
      <c r="D1317" s="21"/>
      <c r="E1317" s="14"/>
      <c r="F1317" s="14"/>
      <c r="G1317"/>
    </row>
    <row r="1318" spans="1:7" x14ac:dyDescent="0.2">
      <c r="A1318" s="42"/>
      <c r="B1318" s="43"/>
      <c r="C1318" s="16"/>
      <c r="D1318" s="21"/>
      <c r="E1318" s="14"/>
      <c r="F1318" s="14"/>
      <c r="G1318"/>
    </row>
    <row r="1319" spans="1:7" x14ac:dyDescent="0.2">
      <c r="A1319" s="44"/>
      <c r="B1319" s="45"/>
      <c r="C1319" s="11"/>
      <c r="D1319" s="21"/>
      <c r="E1319" s="14"/>
      <c r="F1319" s="14"/>
      <c r="G1319"/>
    </row>
    <row r="1320" spans="1:7" x14ac:dyDescent="0.2">
      <c r="A1320" s="299"/>
      <c r="B1320" s="299"/>
      <c r="C1320" s="299"/>
      <c r="D1320" s="299"/>
      <c r="E1320" s="299"/>
      <c r="F1320" s="299"/>
      <c r="G1320"/>
    </row>
    <row r="1321" spans="1:7" x14ac:dyDescent="0.2">
      <c r="A1321" s="40"/>
      <c r="B1321" s="41"/>
      <c r="C1321" s="17"/>
      <c r="D1321" s="25"/>
      <c r="E1321" s="20"/>
      <c r="F1321" s="20"/>
      <c r="G1321"/>
    </row>
    <row r="1322" spans="1:7" x14ac:dyDescent="0.2">
      <c r="A1322" s="42"/>
      <c r="B1322" s="43"/>
      <c r="C1322" s="16"/>
      <c r="D1322" s="21"/>
      <c r="E1322" s="14"/>
      <c r="F1322" s="14"/>
      <c r="G1322"/>
    </row>
    <row r="1323" spans="1:7" x14ac:dyDescent="0.2">
      <c r="A1323" s="42"/>
      <c r="B1323" s="43"/>
      <c r="C1323" s="16"/>
      <c r="D1323" s="21"/>
      <c r="E1323" s="14"/>
      <c r="F1323" s="14"/>
      <c r="G1323"/>
    </row>
    <row r="1324" spans="1:7" x14ac:dyDescent="0.2">
      <c r="A1324" s="44"/>
      <c r="B1324" s="45"/>
      <c r="C1324" s="11"/>
      <c r="D1324" s="21"/>
      <c r="E1324" s="14"/>
      <c r="F1324" s="14"/>
      <c r="G1324"/>
    </row>
    <row r="1325" spans="1:7" x14ac:dyDescent="0.2">
      <c r="A1325" s="42"/>
      <c r="B1325" s="43"/>
      <c r="C1325" s="16"/>
      <c r="D1325" s="21"/>
      <c r="E1325" s="14"/>
      <c r="F1325" s="14"/>
      <c r="G1325"/>
    </row>
    <row r="1326" spans="1:7" x14ac:dyDescent="0.2">
      <c r="A1326" s="44"/>
      <c r="B1326" s="45"/>
      <c r="C1326" s="11"/>
      <c r="D1326" s="21"/>
      <c r="E1326" s="14"/>
      <c r="F1326" s="14"/>
      <c r="G1326"/>
    </row>
    <row r="1327" spans="1:7" x14ac:dyDescent="0.2">
      <c r="A1327" s="42"/>
      <c r="B1327" s="43"/>
      <c r="C1327" s="16"/>
      <c r="D1327" s="21"/>
      <c r="E1327" s="14"/>
      <c r="F1327" s="14"/>
      <c r="G1327"/>
    </row>
    <row r="1328" spans="1:7" x14ac:dyDescent="0.2">
      <c r="A1328" s="42"/>
      <c r="B1328" s="43"/>
      <c r="C1328" s="16"/>
      <c r="D1328" s="21"/>
      <c r="E1328" s="14"/>
      <c r="F1328" s="14"/>
      <c r="G1328"/>
    </row>
    <row r="1329" spans="1:7" x14ac:dyDescent="0.2">
      <c r="A1329" s="44"/>
      <c r="B1329" s="45"/>
      <c r="C1329" s="11"/>
      <c r="D1329" s="21"/>
      <c r="E1329" s="14"/>
      <c r="F1329" s="14"/>
      <c r="G1329"/>
    </row>
    <row r="1330" spans="1:7" x14ac:dyDescent="0.2">
      <c r="A1330" s="42"/>
      <c r="B1330" s="43"/>
      <c r="C1330" s="16"/>
      <c r="D1330" s="21"/>
      <c r="E1330" s="14"/>
      <c r="F1330" s="14"/>
      <c r="G1330"/>
    </row>
    <row r="1331" spans="1:7" x14ac:dyDescent="0.2">
      <c r="A1331" s="42"/>
      <c r="B1331" s="43"/>
      <c r="C1331" s="16"/>
      <c r="D1331" s="21"/>
      <c r="E1331" s="14"/>
      <c r="F1331" s="14"/>
      <c r="G1331"/>
    </row>
    <row r="1332" spans="1:7" x14ac:dyDescent="0.2">
      <c r="A1332" s="44"/>
      <c r="B1332" s="45"/>
      <c r="C1332" s="11"/>
      <c r="D1332" s="21"/>
      <c r="E1332" s="14"/>
      <c r="F1332" s="14"/>
      <c r="G1332"/>
    </row>
    <row r="1333" spans="1:7" x14ac:dyDescent="0.2">
      <c r="A1333" s="44"/>
      <c r="B1333" s="63"/>
      <c r="C1333" s="64"/>
      <c r="D1333" s="21"/>
      <c r="E1333" s="14"/>
      <c r="F1333" s="14"/>
      <c r="G1333"/>
    </row>
    <row r="1334" spans="1:7" x14ac:dyDescent="0.2">
      <c r="A1334" s="299"/>
      <c r="B1334" s="299"/>
      <c r="C1334" s="299"/>
      <c r="D1334" s="299"/>
      <c r="E1334" s="299"/>
      <c r="F1334" s="299"/>
      <c r="G1334"/>
    </row>
    <row r="1335" spans="1:7" x14ac:dyDescent="0.2">
      <c r="A1335" s="40"/>
      <c r="B1335" s="41"/>
      <c r="C1335" s="17"/>
      <c r="D1335" s="25"/>
      <c r="E1335" s="20"/>
      <c r="F1335" s="20"/>
      <c r="G1335"/>
    </row>
    <row r="1336" spans="1:7" x14ac:dyDescent="0.2">
      <c r="A1336" s="42"/>
      <c r="B1336" s="43"/>
      <c r="C1336" s="16"/>
      <c r="D1336" s="21"/>
      <c r="E1336" s="14"/>
      <c r="F1336" s="14"/>
      <c r="G1336"/>
    </row>
    <row r="1337" spans="1:7" x14ac:dyDescent="0.2">
      <c r="A1337" s="42"/>
      <c r="B1337" s="43"/>
      <c r="C1337" s="16"/>
      <c r="D1337" s="21"/>
      <c r="E1337" s="14"/>
      <c r="F1337" s="14"/>
      <c r="G1337"/>
    </row>
    <row r="1338" spans="1:7" x14ac:dyDescent="0.2">
      <c r="A1338" s="44"/>
      <c r="B1338" s="45"/>
      <c r="C1338" s="11"/>
      <c r="D1338" s="21"/>
      <c r="E1338" s="14"/>
      <c r="F1338" s="14"/>
      <c r="G1338"/>
    </row>
    <row r="1339" spans="1:7" x14ac:dyDescent="0.2">
      <c r="A1339" s="44"/>
      <c r="B1339" s="45"/>
      <c r="C1339" s="11"/>
      <c r="D1339" s="21"/>
      <c r="E1339" s="14"/>
      <c r="F1339" s="14"/>
      <c r="G1339"/>
    </row>
    <row r="1340" spans="1:7" x14ac:dyDescent="0.2">
      <c r="A1340" s="44"/>
      <c r="B1340" s="45"/>
      <c r="C1340" s="11"/>
      <c r="D1340" s="21"/>
      <c r="E1340" s="14"/>
      <c r="F1340" s="14"/>
      <c r="G1340"/>
    </row>
    <row r="1341" spans="1:7" x14ac:dyDescent="0.2">
      <c r="A1341" s="42"/>
      <c r="B1341" s="43"/>
      <c r="C1341" s="16"/>
      <c r="D1341" s="21"/>
      <c r="E1341" s="14"/>
      <c r="F1341" s="14"/>
      <c r="G1341"/>
    </row>
    <row r="1342" spans="1:7" x14ac:dyDescent="0.2">
      <c r="A1342" s="42"/>
      <c r="B1342" s="43"/>
      <c r="C1342" s="16"/>
      <c r="D1342" s="21"/>
      <c r="E1342" s="14"/>
      <c r="F1342" s="14"/>
      <c r="G1342"/>
    </row>
    <row r="1343" spans="1:7" x14ac:dyDescent="0.2">
      <c r="A1343" s="44"/>
      <c r="B1343" s="45"/>
      <c r="C1343" s="11"/>
      <c r="D1343" s="21"/>
      <c r="E1343" s="14"/>
      <c r="F1343" s="14"/>
      <c r="G1343"/>
    </row>
    <row r="1344" spans="1:7" x14ac:dyDescent="0.2">
      <c r="A1344" s="44"/>
      <c r="B1344" s="45"/>
      <c r="C1344" s="11"/>
      <c r="D1344" s="21"/>
      <c r="E1344" s="14"/>
      <c r="F1344" s="14"/>
      <c r="G1344"/>
    </row>
    <row r="1345" spans="1:7" x14ac:dyDescent="0.2">
      <c r="A1345" s="299"/>
      <c r="B1345" s="299"/>
      <c r="C1345" s="299"/>
      <c r="D1345" s="299"/>
      <c r="E1345" s="299"/>
      <c r="F1345" s="299"/>
      <c r="G1345"/>
    </row>
    <row r="1346" spans="1:7" x14ac:dyDescent="0.2">
      <c r="A1346" s="40"/>
      <c r="B1346" s="41"/>
      <c r="C1346" s="17"/>
      <c r="D1346" s="25"/>
      <c r="E1346" s="20"/>
      <c r="F1346" s="20"/>
      <c r="G1346"/>
    </row>
    <row r="1347" spans="1:7" x14ac:dyDescent="0.2">
      <c r="A1347" s="42"/>
      <c r="B1347" s="43"/>
      <c r="C1347" s="16"/>
      <c r="D1347" s="21"/>
      <c r="E1347" s="14"/>
      <c r="F1347" s="14"/>
      <c r="G1347"/>
    </row>
    <row r="1348" spans="1:7" x14ac:dyDescent="0.2">
      <c r="A1348" s="42"/>
      <c r="B1348" s="43"/>
      <c r="C1348" s="16"/>
      <c r="D1348" s="21"/>
      <c r="E1348" s="14"/>
      <c r="F1348" s="14"/>
      <c r="G1348"/>
    </row>
    <row r="1349" spans="1:7" x14ac:dyDescent="0.2">
      <c r="A1349" s="44"/>
      <c r="B1349" s="45"/>
      <c r="C1349" s="11"/>
      <c r="D1349" s="21"/>
      <c r="E1349" s="14"/>
      <c r="F1349" s="14"/>
      <c r="G1349"/>
    </row>
    <row r="1350" spans="1:7" x14ac:dyDescent="0.2">
      <c r="A1350" s="42"/>
      <c r="B1350" s="43"/>
      <c r="C1350" s="16"/>
      <c r="D1350" s="21"/>
      <c r="E1350" s="14"/>
      <c r="F1350" s="14"/>
      <c r="G1350"/>
    </row>
    <row r="1351" spans="1:7" x14ac:dyDescent="0.2">
      <c r="A1351" s="42"/>
      <c r="B1351" s="43"/>
      <c r="C1351" s="16"/>
      <c r="D1351" s="21"/>
      <c r="E1351" s="14"/>
      <c r="F1351" s="14"/>
      <c r="G1351"/>
    </row>
    <row r="1352" spans="1:7" x14ac:dyDescent="0.2">
      <c r="A1352" s="44"/>
      <c r="B1352" s="45"/>
      <c r="C1352" s="11"/>
      <c r="D1352" s="21"/>
      <c r="E1352" s="14"/>
      <c r="F1352" s="14"/>
      <c r="G1352"/>
    </row>
    <row r="1353" spans="1:7" x14ac:dyDescent="0.2">
      <c r="A1353" s="42"/>
      <c r="B1353" s="43"/>
      <c r="C1353" s="16"/>
      <c r="D1353" s="21"/>
      <c r="E1353" s="14"/>
      <c r="F1353" s="14"/>
      <c r="G1353"/>
    </row>
    <row r="1354" spans="1:7" x14ac:dyDescent="0.2">
      <c r="A1354" s="42"/>
      <c r="B1354" s="43"/>
      <c r="C1354" s="16"/>
      <c r="D1354" s="21"/>
      <c r="E1354" s="14"/>
      <c r="F1354" s="14"/>
      <c r="G1354"/>
    </row>
    <row r="1355" spans="1:7" x14ac:dyDescent="0.2">
      <c r="A1355" s="44"/>
      <c r="B1355" s="45"/>
      <c r="C1355" s="11"/>
      <c r="D1355" s="21"/>
      <c r="E1355" s="14"/>
      <c r="F1355" s="14"/>
      <c r="G1355"/>
    </row>
    <row r="1356" spans="1:7" x14ac:dyDescent="0.2">
      <c r="A1356" s="42"/>
      <c r="B1356" s="43"/>
      <c r="C1356" s="16"/>
      <c r="D1356" s="21"/>
      <c r="E1356" s="14"/>
      <c r="F1356" s="14"/>
      <c r="G1356"/>
    </row>
    <row r="1357" spans="1:7" x14ac:dyDescent="0.2">
      <c r="A1357" s="42"/>
      <c r="B1357" s="43"/>
      <c r="C1357" s="16"/>
      <c r="D1357" s="21"/>
      <c r="E1357" s="14"/>
      <c r="F1357" s="14"/>
      <c r="G1357"/>
    </row>
    <row r="1358" spans="1:7" x14ac:dyDescent="0.2">
      <c r="A1358" s="44"/>
      <c r="B1358" s="45"/>
      <c r="C1358" s="11"/>
      <c r="D1358" s="21"/>
      <c r="E1358" s="14"/>
      <c r="F1358" s="14"/>
      <c r="G1358"/>
    </row>
    <row r="1359" spans="1:7" x14ac:dyDescent="0.2">
      <c r="A1359" s="44"/>
      <c r="B1359" s="45"/>
      <c r="C1359" s="11"/>
      <c r="D1359" s="21"/>
      <c r="E1359" s="14"/>
      <c r="F1359" s="14"/>
      <c r="G1359"/>
    </row>
    <row r="1360" spans="1:7" x14ac:dyDescent="0.2">
      <c r="A1360" s="44"/>
      <c r="B1360" s="45"/>
      <c r="C1360" s="11"/>
      <c r="D1360" s="21"/>
      <c r="E1360" s="14"/>
      <c r="F1360" s="14"/>
      <c r="G1360"/>
    </row>
    <row r="1361" spans="1:7" x14ac:dyDescent="0.2">
      <c r="A1361" s="42"/>
      <c r="B1361" s="43"/>
      <c r="C1361" s="16"/>
      <c r="D1361" s="21"/>
      <c r="E1361" s="14"/>
      <c r="F1361" s="14"/>
      <c r="G1361"/>
    </row>
    <row r="1362" spans="1:7" x14ac:dyDescent="0.2">
      <c r="A1362" s="44"/>
      <c r="B1362" s="45"/>
      <c r="C1362" s="11"/>
      <c r="D1362" s="21"/>
      <c r="E1362" s="14"/>
      <c r="F1362" s="14"/>
      <c r="G1362"/>
    </row>
    <row r="1363" spans="1:7" x14ac:dyDescent="0.2">
      <c r="A1363" s="44"/>
      <c r="B1363" s="45"/>
      <c r="C1363" s="11"/>
      <c r="D1363" s="21"/>
      <c r="E1363" s="14"/>
      <c r="F1363" s="14"/>
      <c r="G1363"/>
    </row>
    <row r="1364" spans="1:7" x14ac:dyDescent="0.2">
      <c r="A1364" s="299"/>
      <c r="B1364" s="299"/>
      <c r="C1364" s="299"/>
      <c r="D1364" s="299"/>
      <c r="E1364" s="299"/>
      <c r="F1364" s="299"/>
      <c r="G1364"/>
    </row>
    <row r="1365" spans="1:7" x14ac:dyDescent="0.2">
      <c r="A1365" s="40"/>
      <c r="B1365" s="41"/>
      <c r="C1365" s="17"/>
      <c r="D1365" s="25"/>
      <c r="E1365" s="20"/>
      <c r="F1365" s="20"/>
      <c r="G1365"/>
    </row>
    <row r="1366" spans="1:7" x14ac:dyDescent="0.2">
      <c r="A1366" s="42"/>
      <c r="B1366" s="43"/>
      <c r="C1366" s="16"/>
      <c r="D1366" s="21"/>
      <c r="E1366" s="14"/>
      <c r="F1366" s="14"/>
      <c r="G1366"/>
    </row>
    <row r="1367" spans="1:7" x14ac:dyDescent="0.2">
      <c r="A1367" s="42"/>
      <c r="B1367" s="43"/>
      <c r="C1367" s="16"/>
      <c r="D1367" s="21"/>
      <c r="E1367" s="14"/>
      <c r="F1367" s="14"/>
      <c r="G1367"/>
    </row>
    <row r="1368" spans="1:7" x14ac:dyDescent="0.2">
      <c r="A1368" s="44"/>
      <c r="B1368" s="45"/>
      <c r="C1368" s="11"/>
      <c r="D1368" s="21"/>
      <c r="E1368" s="14"/>
      <c r="F1368" s="14"/>
      <c r="G1368"/>
    </row>
    <row r="1369" spans="1:7" x14ac:dyDescent="0.2">
      <c r="A1369" s="44"/>
      <c r="B1369" s="45"/>
      <c r="C1369" s="11"/>
      <c r="D1369" s="21"/>
      <c r="E1369" s="14"/>
      <c r="F1369" s="14"/>
      <c r="G1369"/>
    </row>
    <row r="1370" spans="1:7" x14ac:dyDescent="0.2">
      <c r="A1370" s="42"/>
      <c r="B1370" s="43"/>
      <c r="C1370" s="16"/>
      <c r="D1370" s="21"/>
      <c r="E1370" s="14"/>
      <c r="F1370" s="14"/>
      <c r="G1370"/>
    </row>
    <row r="1371" spans="1:7" x14ac:dyDescent="0.2">
      <c r="A1371" s="42"/>
      <c r="B1371" s="43"/>
      <c r="C1371" s="16"/>
      <c r="D1371" s="21"/>
      <c r="E1371" s="14"/>
      <c r="F1371" s="14"/>
      <c r="G1371"/>
    </row>
    <row r="1372" spans="1:7" x14ac:dyDescent="0.2">
      <c r="A1372" s="44"/>
      <c r="B1372" s="45"/>
      <c r="C1372" s="11"/>
      <c r="D1372" s="21"/>
      <c r="E1372" s="14"/>
      <c r="F1372" s="14"/>
      <c r="G1372"/>
    </row>
    <row r="1373" spans="1:7" x14ac:dyDescent="0.2">
      <c r="A1373" s="42"/>
      <c r="B1373" s="43"/>
      <c r="C1373" s="16"/>
      <c r="D1373" s="46"/>
      <c r="E1373" s="47"/>
      <c r="F1373" s="46"/>
      <c r="G1373"/>
    </row>
    <row r="1374" spans="1:7" x14ac:dyDescent="0.2">
      <c r="A1374" s="44"/>
      <c r="B1374" s="45"/>
      <c r="C1374" s="11"/>
      <c r="D1374" s="21"/>
      <c r="E1374" s="14"/>
      <c r="F1374" s="14"/>
      <c r="G1374"/>
    </row>
    <row r="1375" spans="1:7" x14ac:dyDescent="0.2">
      <c r="A1375" s="44"/>
      <c r="B1375" s="45"/>
      <c r="C1375" s="11"/>
      <c r="D1375" s="21"/>
      <c r="E1375" s="14"/>
      <c r="F1375" s="14"/>
      <c r="G1375"/>
    </row>
    <row r="1376" spans="1:7" x14ac:dyDescent="0.2">
      <c r="A1376" s="42"/>
      <c r="B1376" s="43"/>
      <c r="C1376" s="16"/>
      <c r="D1376" s="21"/>
      <c r="E1376" s="14"/>
      <c r="F1376" s="14"/>
      <c r="G1376"/>
    </row>
    <row r="1377" spans="1:7" x14ac:dyDescent="0.2">
      <c r="A1377" s="42"/>
      <c r="B1377" s="43"/>
      <c r="C1377" s="16"/>
      <c r="D1377" s="46"/>
      <c r="E1377" s="47"/>
      <c r="F1377" s="46"/>
      <c r="G1377"/>
    </row>
    <row r="1378" spans="1:7" x14ac:dyDescent="0.2">
      <c r="A1378" s="44"/>
      <c r="B1378" s="45"/>
      <c r="C1378" s="11"/>
      <c r="D1378" s="21"/>
      <c r="E1378" s="14"/>
      <c r="F1378" s="14"/>
      <c r="G1378"/>
    </row>
    <row r="1379" spans="1:7" x14ac:dyDescent="0.2">
      <c r="A1379" s="44"/>
      <c r="B1379" s="45"/>
      <c r="C1379" s="11"/>
      <c r="D1379" s="21"/>
      <c r="E1379" s="14"/>
      <c r="F1379" s="14"/>
      <c r="G1379"/>
    </row>
    <row r="1380" spans="1:7" x14ac:dyDescent="0.2">
      <c r="A1380" s="44"/>
      <c r="B1380" s="45"/>
      <c r="C1380" s="11"/>
      <c r="D1380" s="21"/>
      <c r="E1380" s="14"/>
      <c r="F1380" s="14"/>
      <c r="G1380"/>
    </row>
    <row r="1381" spans="1:7" x14ac:dyDescent="0.2">
      <c r="A1381" s="42"/>
      <c r="B1381" s="43"/>
      <c r="C1381" s="16"/>
      <c r="D1381" s="46"/>
      <c r="E1381" s="47"/>
      <c r="F1381" s="47"/>
      <c r="G1381"/>
    </row>
    <row r="1382" spans="1:7" x14ac:dyDescent="0.2">
      <c r="A1382" s="44"/>
      <c r="B1382" s="45"/>
      <c r="C1382" s="11"/>
      <c r="D1382" s="21"/>
      <c r="E1382" s="14"/>
      <c r="F1382" s="14"/>
      <c r="G1382"/>
    </row>
    <row r="1383" spans="1:7" x14ac:dyDescent="0.2">
      <c r="A1383" s="44"/>
      <c r="B1383" s="45"/>
      <c r="C1383" s="11"/>
      <c r="D1383" s="21"/>
      <c r="E1383" s="14"/>
      <c r="F1383" s="14"/>
      <c r="G1383"/>
    </row>
    <row r="1384" spans="1:7" x14ac:dyDescent="0.2">
      <c r="A1384" s="44"/>
      <c r="B1384" s="45"/>
      <c r="C1384" s="11"/>
      <c r="D1384" s="21"/>
      <c r="E1384" s="14"/>
      <c r="F1384" s="14"/>
      <c r="G1384"/>
    </row>
    <row r="1385" spans="1:7" x14ac:dyDescent="0.2">
      <c r="A1385" s="44"/>
      <c r="B1385" s="45"/>
      <c r="C1385" s="11"/>
      <c r="D1385" s="21"/>
      <c r="E1385" s="14"/>
      <c r="F1385" s="14"/>
      <c r="G1385"/>
    </row>
    <row r="1386" spans="1:7" x14ac:dyDescent="0.2">
      <c r="A1386" s="44"/>
      <c r="B1386" s="45"/>
      <c r="C1386" s="11"/>
      <c r="D1386" s="21"/>
      <c r="E1386" s="14"/>
      <c r="F1386" s="14"/>
      <c r="G1386"/>
    </row>
    <row r="1387" spans="1:7" x14ac:dyDescent="0.2">
      <c r="A1387" s="42"/>
      <c r="B1387" s="43"/>
      <c r="C1387" s="16"/>
      <c r="D1387" s="21"/>
      <c r="E1387" s="14"/>
      <c r="F1387" s="14"/>
      <c r="G1387"/>
    </row>
    <row r="1388" spans="1:7" x14ac:dyDescent="0.2">
      <c r="A1388" s="42"/>
      <c r="B1388" s="43"/>
      <c r="C1388" s="16"/>
      <c r="D1388" s="46"/>
      <c r="E1388" s="47"/>
      <c r="F1388" s="46"/>
      <c r="G1388"/>
    </row>
    <row r="1389" spans="1:7" x14ac:dyDescent="0.2">
      <c r="A1389" s="44"/>
      <c r="B1389" s="45"/>
      <c r="C1389" s="11"/>
      <c r="D1389" s="21"/>
      <c r="E1389" s="14"/>
      <c r="F1389" s="14"/>
      <c r="G1389"/>
    </row>
    <row r="1390" spans="1:7" x14ac:dyDescent="0.2">
      <c r="A1390" s="42"/>
      <c r="B1390" s="43"/>
      <c r="C1390" s="16"/>
      <c r="D1390" s="21"/>
      <c r="E1390" s="14"/>
      <c r="F1390" s="14"/>
      <c r="G1390"/>
    </row>
    <row r="1391" spans="1:7" x14ac:dyDescent="0.2">
      <c r="A1391" s="42"/>
      <c r="B1391" s="43"/>
      <c r="C1391" s="16"/>
      <c r="D1391" s="46"/>
      <c r="E1391" s="47"/>
      <c r="F1391" s="46"/>
      <c r="G1391"/>
    </row>
    <row r="1392" spans="1:7" x14ac:dyDescent="0.2">
      <c r="A1392" s="44"/>
      <c r="B1392" s="45"/>
      <c r="C1392" s="11"/>
      <c r="D1392" s="21"/>
      <c r="E1392" s="14"/>
      <c r="F1392" s="14"/>
      <c r="G1392"/>
    </row>
    <row r="1393" spans="1:7" x14ac:dyDescent="0.2">
      <c r="A1393" s="42"/>
      <c r="B1393" s="43"/>
      <c r="C1393" s="16"/>
      <c r="D1393" s="46"/>
      <c r="E1393" s="47"/>
      <c r="F1393" s="46"/>
      <c r="G1393"/>
    </row>
    <row r="1394" spans="1:7" x14ac:dyDescent="0.2">
      <c r="A1394" s="44"/>
      <c r="B1394" s="45"/>
      <c r="C1394" s="11"/>
      <c r="D1394" s="21"/>
      <c r="E1394" s="14"/>
      <c r="F1394" s="14"/>
      <c r="G1394"/>
    </row>
    <row r="1395" spans="1:7" x14ac:dyDescent="0.2">
      <c r="A1395" s="44"/>
      <c r="B1395" s="63"/>
      <c r="C1395" s="64"/>
      <c r="D1395" s="21"/>
      <c r="E1395" s="14"/>
      <c r="F1395" s="14"/>
      <c r="G1395"/>
    </row>
    <row r="1396" spans="1:7" x14ac:dyDescent="0.2">
      <c r="A1396" s="42"/>
      <c r="B1396" s="43"/>
      <c r="C1396" s="16"/>
      <c r="D1396" s="21"/>
      <c r="E1396" s="14"/>
      <c r="F1396" s="14"/>
      <c r="G1396"/>
    </row>
    <row r="1397" spans="1:7" x14ac:dyDescent="0.2">
      <c r="A1397" s="42"/>
      <c r="B1397" s="66"/>
      <c r="C1397" s="67"/>
      <c r="D1397" s="46"/>
      <c r="E1397" s="47"/>
      <c r="F1397" s="46"/>
      <c r="G1397"/>
    </row>
    <row r="1398" spans="1:7" x14ac:dyDescent="0.2">
      <c r="A1398" s="44"/>
      <c r="B1398" s="63"/>
      <c r="C1398" s="64"/>
      <c r="D1398" s="21"/>
      <c r="E1398" s="14"/>
      <c r="F1398" s="14"/>
      <c r="G1398"/>
    </row>
    <row r="1399" spans="1:7" x14ac:dyDescent="0.2">
      <c r="A1399" s="42"/>
      <c r="B1399" s="43"/>
      <c r="C1399" s="16"/>
      <c r="D1399" s="21"/>
      <c r="E1399" s="14"/>
      <c r="F1399" s="14"/>
      <c r="G1399"/>
    </row>
    <row r="1400" spans="1:7" x14ac:dyDescent="0.2">
      <c r="A1400" s="42"/>
      <c r="B1400" s="43"/>
      <c r="C1400" s="16"/>
      <c r="D1400" s="46"/>
      <c r="E1400" s="47"/>
      <c r="F1400" s="46"/>
      <c r="G1400"/>
    </row>
    <row r="1401" spans="1:7" x14ac:dyDescent="0.2">
      <c r="A1401" s="44"/>
      <c r="B1401" s="45"/>
      <c r="C1401" s="11"/>
      <c r="D1401" s="21"/>
      <c r="E1401" s="14"/>
      <c r="F1401" s="14"/>
      <c r="G1401"/>
    </row>
    <row r="1402" spans="1:7" x14ac:dyDescent="0.2">
      <c r="A1402" s="44"/>
      <c r="B1402" s="45"/>
      <c r="C1402" s="11"/>
      <c r="D1402" s="21"/>
      <c r="E1402" s="14"/>
      <c r="F1402" s="14"/>
      <c r="G1402"/>
    </row>
    <row r="1403" spans="1:7" x14ac:dyDescent="0.2">
      <c r="A1403" s="299"/>
      <c r="B1403" s="299"/>
      <c r="C1403" s="299"/>
      <c r="D1403" s="299"/>
      <c r="E1403" s="299"/>
      <c r="F1403" s="299"/>
      <c r="G1403"/>
    </row>
    <row r="1404" spans="1:7" x14ac:dyDescent="0.2">
      <c r="A1404" s="40"/>
      <c r="B1404" s="41"/>
      <c r="C1404" s="17"/>
      <c r="D1404" s="25"/>
      <c r="E1404" s="20"/>
      <c r="F1404" s="20"/>
      <c r="G1404"/>
    </row>
    <row r="1405" spans="1:7" x14ac:dyDescent="0.2">
      <c r="A1405" s="42"/>
      <c r="B1405" s="43"/>
      <c r="C1405" s="16"/>
      <c r="D1405" s="21"/>
      <c r="E1405" s="14"/>
      <c r="F1405" s="14"/>
      <c r="G1405"/>
    </row>
    <row r="1406" spans="1:7" x14ac:dyDescent="0.2">
      <c r="A1406" s="42"/>
      <c r="B1406" s="43"/>
      <c r="C1406" s="16"/>
      <c r="D1406" s="46"/>
      <c r="E1406" s="47"/>
      <c r="F1406" s="46"/>
      <c r="G1406"/>
    </row>
    <row r="1407" spans="1:7" x14ac:dyDescent="0.2">
      <c r="A1407" s="44"/>
      <c r="B1407" s="45"/>
      <c r="C1407" s="11"/>
      <c r="D1407" s="21"/>
      <c r="E1407" s="14"/>
      <c r="F1407" s="14"/>
      <c r="G1407"/>
    </row>
    <row r="1408" spans="1:7" x14ac:dyDescent="0.2">
      <c r="A1408" s="42"/>
      <c r="B1408" s="43"/>
      <c r="C1408" s="16"/>
      <c r="D1408" s="46"/>
      <c r="E1408" s="47"/>
      <c r="F1408" s="47"/>
      <c r="G1408"/>
    </row>
    <row r="1409" spans="1:7" x14ac:dyDescent="0.2">
      <c r="A1409" s="44"/>
      <c r="B1409" s="45"/>
      <c r="C1409" s="11"/>
      <c r="D1409" s="21"/>
      <c r="E1409" s="14"/>
      <c r="F1409" s="14"/>
      <c r="G1409"/>
    </row>
    <row r="1410" spans="1:7" x14ac:dyDescent="0.2">
      <c r="A1410" s="42"/>
      <c r="B1410" s="43"/>
      <c r="C1410" s="16"/>
      <c r="D1410" s="46"/>
      <c r="E1410" s="47"/>
      <c r="F1410" s="47"/>
      <c r="G1410"/>
    </row>
    <row r="1411" spans="1:7" x14ac:dyDescent="0.2">
      <c r="A1411" s="44"/>
      <c r="B1411" s="45"/>
      <c r="C1411" s="11"/>
      <c r="D1411" s="21"/>
      <c r="E1411" s="14"/>
      <c r="F1411" s="14"/>
      <c r="G1411"/>
    </row>
    <row r="1412" spans="1:7" x14ac:dyDescent="0.2">
      <c r="A1412" s="42"/>
      <c r="B1412" s="43"/>
      <c r="C1412" s="16"/>
      <c r="D1412" s="21"/>
      <c r="E1412" s="14"/>
      <c r="F1412" s="14"/>
      <c r="G1412"/>
    </row>
    <row r="1413" spans="1:7" x14ac:dyDescent="0.2">
      <c r="A1413" s="42"/>
      <c r="B1413" s="43"/>
      <c r="C1413" s="16"/>
      <c r="D1413" s="46"/>
      <c r="E1413" s="47"/>
      <c r="F1413" s="46"/>
      <c r="G1413"/>
    </row>
    <row r="1414" spans="1:7" x14ac:dyDescent="0.2">
      <c r="A1414" s="44"/>
      <c r="B1414" s="45"/>
      <c r="C1414" s="11"/>
      <c r="D1414" s="21"/>
      <c r="E1414" s="14"/>
      <c r="F1414" s="14"/>
      <c r="G1414"/>
    </row>
    <row r="1415" spans="1:7" x14ac:dyDescent="0.2">
      <c r="A1415" s="44"/>
      <c r="B1415" s="45"/>
      <c r="C1415" s="11"/>
      <c r="D1415" s="21"/>
      <c r="E1415" s="14"/>
      <c r="F1415" s="14"/>
      <c r="G1415"/>
    </row>
    <row r="1416" spans="1:7" x14ac:dyDescent="0.2">
      <c r="A1416" s="42"/>
      <c r="B1416" s="43"/>
      <c r="C1416" s="16"/>
      <c r="D1416" s="21"/>
      <c r="E1416" s="14"/>
      <c r="F1416" s="14"/>
      <c r="G1416"/>
    </row>
    <row r="1417" spans="1:7" x14ac:dyDescent="0.2">
      <c r="A1417" s="42"/>
      <c r="B1417" s="43"/>
      <c r="C1417" s="16"/>
      <c r="D1417" s="46"/>
      <c r="E1417" s="47"/>
      <c r="F1417" s="46"/>
      <c r="G1417"/>
    </row>
    <row r="1418" spans="1:7" x14ac:dyDescent="0.2">
      <c r="A1418" s="44"/>
      <c r="B1418" s="45"/>
      <c r="C1418" s="11"/>
      <c r="D1418" s="21"/>
      <c r="E1418" s="14"/>
      <c r="F1418" s="14"/>
      <c r="G1418"/>
    </row>
    <row r="1419" spans="1:7" x14ac:dyDescent="0.2">
      <c r="A1419" s="44"/>
      <c r="B1419" s="45"/>
      <c r="C1419" s="11"/>
      <c r="D1419" s="21"/>
      <c r="E1419" s="14"/>
      <c r="F1419" s="14"/>
      <c r="G1419"/>
    </row>
    <row r="1420" spans="1:7" x14ac:dyDescent="0.2">
      <c r="A1420" s="299"/>
      <c r="B1420" s="299"/>
      <c r="C1420" s="299"/>
      <c r="D1420" s="299"/>
      <c r="E1420" s="299"/>
      <c r="F1420" s="299"/>
      <c r="G1420"/>
    </row>
    <row r="1421" spans="1:7" x14ac:dyDescent="0.2">
      <c r="A1421" s="40"/>
      <c r="B1421" s="41"/>
      <c r="C1421" s="17"/>
      <c r="D1421" s="25"/>
      <c r="E1421" s="20"/>
      <c r="F1421" s="20"/>
      <c r="G1421"/>
    </row>
    <row r="1422" spans="1:7" x14ac:dyDescent="0.2">
      <c r="A1422" s="42"/>
      <c r="B1422" s="43"/>
      <c r="C1422" s="16"/>
      <c r="D1422" s="21"/>
      <c r="E1422" s="14"/>
      <c r="F1422" s="14"/>
      <c r="G1422"/>
    </row>
    <row r="1423" spans="1:7" x14ac:dyDescent="0.2">
      <c r="A1423" s="42"/>
      <c r="B1423" s="43"/>
      <c r="C1423" s="16"/>
      <c r="D1423" s="46"/>
      <c r="E1423" s="47"/>
      <c r="F1423" s="46"/>
      <c r="G1423"/>
    </row>
    <row r="1424" spans="1:7" x14ac:dyDescent="0.2">
      <c r="A1424" s="44"/>
      <c r="B1424" s="45"/>
      <c r="C1424" s="11"/>
      <c r="D1424" s="21"/>
      <c r="E1424" s="14"/>
      <c r="F1424" s="14"/>
      <c r="G1424"/>
    </row>
    <row r="1425" spans="1:7" x14ac:dyDescent="0.2">
      <c r="A1425" s="299"/>
      <c r="B1425" s="299"/>
      <c r="C1425" s="299"/>
      <c r="D1425" s="299"/>
      <c r="E1425" s="299"/>
      <c r="F1425" s="299"/>
      <c r="G1425"/>
    </row>
    <row r="1426" spans="1:7" x14ac:dyDescent="0.2">
      <c r="A1426" s="308"/>
      <c r="B1426" s="308"/>
      <c r="C1426" s="308"/>
      <c r="D1426" s="308"/>
      <c r="E1426" s="308"/>
      <c r="F1426" s="308"/>
      <c r="G1426"/>
    </row>
    <row r="1427" spans="1:7" x14ac:dyDescent="0.2">
      <c r="G1427"/>
    </row>
    <row r="1428" spans="1:7" x14ac:dyDescent="0.2">
      <c r="G1428"/>
    </row>
    <row r="1429" spans="1:7" x14ac:dyDescent="0.2">
      <c r="G1429"/>
    </row>
    <row r="1430" spans="1:7" x14ac:dyDescent="0.2">
      <c r="G1430"/>
    </row>
    <row r="1431" spans="1:7" x14ac:dyDescent="0.2">
      <c r="G1431"/>
    </row>
    <row r="1432" spans="1:7" x14ac:dyDescent="0.2">
      <c r="G1432"/>
    </row>
    <row r="1433" spans="1:7" x14ac:dyDescent="0.2">
      <c r="G1433"/>
    </row>
    <row r="1434" spans="1:7" x14ac:dyDescent="0.2">
      <c r="G1434"/>
    </row>
    <row r="1435" spans="1:7" x14ac:dyDescent="0.2">
      <c r="G1435"/>
    </row>
    <row r="1436" spans="1:7" x14ac:dyDescent="0.2">
      <c r="G1436"/>
    </row>
    <row r="1437" spans="1:7" x14ac:dyDescent="0.2">
      <c r="G1437"/>
    </row>
  </sheetData>
  <mergeCells count="151">
    <mergeCell ref="A1334:F1334"/>
    <mergeCell ref="A1307:F1307"/>
    <mergeCell ref="A1288:F1288"/>
    <mergeCell ref="A1229:F1229"/>
    <mergeCell ref="A1315:F1315"/>
    <mergeCell ref="D1223:D1224"/>
    <mergeCell ref="A1320:F1320"/>
    <mergeCell ref="A1345:F1345"/>
    <mergeCell ref="A1426:F1426"/>
    <mergeCell ref="A1364:F1364"/>
    <mergeCell ref="A1403:F1403"/>
    <mergeCell ref="A1420:F1420"/>
    <mergeCell ref="A1425:F1425"/>
    <mergeCell ref="A1222:F1222"/>
    <mergeCell ref="A1002:F1002"/>
    <mergeCell ref="A949:F949"/>
    <mergeCell ref="A959:F959"/>
    <mergeCell ref="A984:F984"/>
    <mergeCell ref="A989:F989"/>
    <mergeCell ref="A968:F968"/>
    <mergeCell ref="A936:F936"/>
    <mergeCell ref="A1269:F1269"/>
    <mergeCell ref="A1246:F1246"/>
    <mergeCell ref="E1223:E1224"/>
    <mergeCell ref="F1223:F1224"/>
    <mergeCell ref="A1237:F1237"/>
    <mergeCell ref="A1242:F1242"/>
    <mergeCell ref="A1257:F1257"/>
    <mergeCell ref="C1223:C1224"/>
    <mergeCell ref="A1221:F1221"/>
    <mergeCell ref="A1223:A1224"/>
    <mergeCell ref="B1223:B1224"/>
    <mergeCell ref="A930:A931"/>
    <mergeCell ref="A928:F928"/>
    <mergeCell ref="A929:F929"/>
    <mergeCell ref="C930:C931"/>
    <mergeCell ref="B930:B931"/>
    <mergeCell ref="D930:D931"/>
    <mergeCell ref="E930:E931"/>
    <mergeCell ref="A1090:F1090"/>
    <mergeCell ref="A1080:F1080"/>
    <mergeCell ref="A1033:F1033"/>
    <mergeCell ref="A1065:F1065"/>
    <mergeCell ref="A1089:F1089"/>
    <mergeCell ref="A1085:F1085"/>
    <mergeCell ref="A1086:F1086"/>
    <mergeCell ref="A1013:F1013"/>
    <mergeCell ref="F930:F931"/>
    <mergeCell ref="A922:F922"/>
    <mergeCell ref="A923:F923"/>
    <mergeCell ref="A476:F476"/>
    <mergeCell ref="A861:F861"/>
    <mergeCell ref="A831:F831"/>
    <mergeCell ref="A842:F842"/>
    <mergeCell ref="A812:F812"/>
    <mergeCell ref="A817:F817"/>
    <mergeCell ref="A734:F734"/>
    <mergeCell ref="A719:F719"/>
    <mergeCell ref="A766:F766"/>
    <mergeCell ref="A726:F726"/>
    <mergeCell ref="A917:F917"/>
    <mergeCell ref="A900:F900"/>
    <mergeCell ref="A804:F804"/>
    <mergeCell ref="A739:F739"/>
    <mergeCell ref="A785:F785"/>
    <mergeCell ref="A743:F743"/>
    <mergeCell ref="A754:F754"/>
    <mergeCell ref="D720:D721"/>
    <mergeCell ref="A720:A721"/>
    <mergeCell ref="A549:F549"/>
    <mergeCell ref="A607:F607"/>
    <mergeCell ref="F720:F721"/>
    <mergeCell ref="C720:C721"/>
    <mergeCell ref="B720:B721"/>
    <mergeCell ref="E720:E721"/>
    <mergeCell ref="A618:F618"/>
    <mergeCell ref="A612:F612"/>
    <mergeCell ref="A718:F718"/>
    <mergeCell ref="A617:F617"/>
    <mergeCell ref="A613:F613"/>
    <mergeCell ref="A590:F590"/>
    <mergeCell ref="A379:F379"/>
    <mergeCell ref="E411:E412"/>
    <mergeCell ref="F411:F412"/>
    <mergeCell ref="D411:D412"/>
    <mergeCell ref="A530:F530"/>
    <mergeCell ref="A519:F519"/>
    <mergeCell ref="A410:F410"/>
    <mergeCell ref="C411:C412"/>
    <mergeCell ref="A398:F398"/>
    <mergeCell ref="A409:F409"/>
    <mergeCell ref="A430:F430"/>
    <mergeCell ref="A411:A412"/>
    <mergeCell ref="B411:B412"/>
    <mergeCell ref="A417:F417"/>
    <mergeCell ref="A425:F425"/>
    <mergeCell ref="A406:F406"/>
    <mergeCell ref="A434:F434"/>
    <mergeCell ref="A501:F501"/>
    <mergeCell ref="A445:F445"/>
    <mergeCell ref="A493:F493"/>
    <mergeCell ref="A457:F457"/>
    <mergeCell ref="A506:F506"/>
    <mergeCell ref="A99:F99"/>
    <mergeCell ref="A317:F317"/>
    <mergeCell ref="A268:A269"/>
    <mergeCell ref="F340:F341"/>
    <mergeCell ref="A405:F405"/>
    <mergeCell ref="C340:C341"/>
    <mergeCell ref="A390:F390"/>
    <mergeCell ref="E340:E341"/>
    <mergeCell ref="A346:F346"/>
    <mergeCell ref="A340:A341"/>
    <mergeCell ref="A352:F352"/>
    <mergeCell ref="A339:F339"/>
    <mergeCell ref="A338:F338"/>
    <mergeCell ref="A334:F334"/>
    <mergeCell ref="A333:F333"/>
    <mergeCell ref="C262:F262"/>
    <mergeCell ref="A266:F266"/>
    <mergeCell ref="A326:F326"/>
    <mergeCell ref="A280:F280"/>
    <mergeCell ref="A306:F306"/>
    <mergeCell ref="A267:F267"/>
    <mergeCell ref="B340:B341"/>
    <mergeCell ref="D340:D341"/>
    <mergeCell ref="A366:F366"/>
    <mergeCell ref="A57:F57"/>
    <mergeCell ref="A108:F108"/>
    <mergeCell ref="A1:F1"/>
    <mergeCell ref="A12:F12"/>
    <mergeCell ref="A20:F20"/>
    <mergeCell ref="A47:F47"/>
    <mergeCell ref="A64:F64"/>
    <mergeCell ref="A69:F69"/>
    <mergeCell ref="A294:F294"/>
    <mergeCell ref="D268:D269"/>
    <mergeCell ref="F268:F269"/>
    <mergeCell ref="C268:C269"/>
    <mergeCell ref="A274:F274"/>
    <mergeCell ref="B268:B269"/>
    <mergeCell ref="E268:E269"/>
    <mergeCell ref="A199:F199"/>
    <mergeCell ref="A211:F211"/>
    <mergeCell ref="A77:F77"/>
    <mergeCell ref="A142:F142"/>
    <mergeCell ref="A113:F113"/>
    <mergeCell ref="A90:F90"/>
    <mergeCell ref="A127:F127"/>
    <mergeCell ref="A210:F210"/>
    <mergeCell ref="A163:F163"/>
  </mergeCells>
  <phoneticPr fontId="3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"/>
  <sheetViews>
    <sheetView view="pageBreakPreview" workbookViewId="0">
      <selection sqref="A1:C1"/>
    </sheetView>
  </sheetViews>
  <sheetFormatPr defaultRowHeight="12.75" x14ac:dyDescent="0.2"/>
  <cols>
    <col min="1" max="1" width="9.7109375" customWidth="1"/>
    <col min="2" max="2" width="36.7109375" customWidth="1"/>
    <col min="3" max="3" width="20.7109375" customWidth="1"/>
  </cols>
  <sheetData>
    <row r="1" spans="1:3" ht="18.75" thickBot="1" x14ac:dyDescent="0.3">
      <c r="A1" s="309" t="s">
        <v>2</v>
      </c>
      <c r="B1" s="310"/>
      <c r="C1" s="311"/>
    </row>
    <row r="2" spans="1:3" ht="13.5" thickBot="1" x14ac:dyDescent="0.25">
      <c r="A2" s="98" t="s">
        <v>328</v>
      </c>
      <c r="B2" s="99" t="s">
        <v>143</v>
      </c>
      <c r="C2" s="100" t="s">
        <v>145</v>
      </c>
    </row>
    <row r="3" spans="1:3" ht="30" customHeight="1" x14ac:dyDescent="0.2">
      <c r="A3" s="101">
        <v>1</v>
      </c>
      <c r="B3" s="102" t="e">
        <f>#REF!</f>
        <v>#REF!</v>
      </c>
      <c r="C3" s="103"/>
    </row>
    <row r="4" spans="1:3" ht="30" customHeight="1" x14ac:dyDescent="0.2">
      <c r="A4" s="104">
        <v>2</v>
      </c>
      <c r="B4" s="105" t="e">
        <f>#REF!</f>
        <v>#REF!</v>
      </c>
      <c r="C4" s="106"/>
    </row>
    <row r="5" spans="1:3" ht="30" customHeight="1" x14ac:dyDescent="0.2">
      <c r="A5" s="104">
        <v>3</v>
      </c>
      <c r="B5" s="105" t="e">
        <f>#REF!</f>
        <v>#REF!</v>
      </c>
      <c r="C5" s="106"/>
    </row>
    <row r="6" spans="1:3" ht="30" customHeight="1" x14ac:dyDescent="0.2">
      <c r="A6" s="104">
        <v>4</v>
      </c>
      <c r="B6" s="105" t="e">
        <f>#REF!</f>
        <v>#REF!</v>
      </c>
      <c r="C6" s="106"/>
    </row>
    <row r="7" spans="1:3" ht="30" customHeight="1" x14ac:dyDescent="0.2">
      <c r="A7" s="104">
        <v>5</v>
      </c>
      <c r="B7" s="105" t="e">
        <f>#REF!</f>
        <v>#REF!</v>
      </c>
      <c r="C7" s="106"/>
    </row>
    <row r="8" spans="1:3" ht="30" customHeight="1" x14ac:dyDescent="0.2">
      <c r="A8" s="104">
        <v>6</v>
      </c>
      <c r="B8" s="105" t="e">
        <f>#REF!</f>
        <v>#REF!</v>
      </c>
      <c r="C8" s="106"/>
    </row>
    <row r="9" spans="1:3" ht="30" customHeight="1" x14ac:dyDescent="0.2">
      <c r="A9" s="104">
        <v>7</v>
      </c>
      <c r="B9" s="105" t="e">
        <f>#REF!</f>
        <v>#REF!</v>
      </c>
      <c r="C9" s="106"/>
    </row>
    <row r="10" spans="1:3" ht="30" customHeight="1" x14ac:dyDescent="0.2">
      <c r="A10" s="104">
        <v>8</v>
      </c>
      <c r="B10" s="105" t="e">
        <f>#REF!</f>
        <v>#REF!</v>
      </c>
      <c r="C10" s="106"/>
    </row>
    <row r="11" spans="1:3" ht="30" customHeight="1" x14ac:dyDescent="0.2">
      <c r="A11" s="104">
        <v>9</v>
      </c>
      <c r="B11" s="105" t="e">
        <f>#REF!</f>
        <v>#REF!</v>
      </c>
      <c r="C11" s="106"/>
    </row>
    <row r="12" spans="1:3" ht="30" customHeight="1" x14ac:dyDescent="0.2">
      <c r="A12" s="104">
        <v>10</v>
      </c>
      <c r="B12" s="105" t="e">
        <f>#REF!</f>
        <v>#REF!</v>
      </c>
      <c r="C12" s="106"/>
    </row>
    <row r="13" spans="1:3" ht="30" customHeight="1" x14ac:dyDescent="0.2">
      <c r="A13" s="104">
        <v>11</v>
      </c>
      <c r="B13" s="105" t="e">
        <f>#REF!</f>
        <v>#REF!</v>
      </c>
      <c r="C13" s="106"/>
    </row>
    <row r="14" spans="1:3" ht="30" customHeight="1" x14ac:dyDescent="0.2">
      <c r="A14" s="104">
        <v>12</v>
      </c>
      <c r="B14" s="105" t="e">
        <f>#REF!</f>
        <v>#REF!</v>
      </c>
      <c r="C14" s="106"/>
    </row>
    <row r="15" spans="1:3" ht="30" customHeight="1" x14ac:dyDescent="0.2">
      <c r="A15" s="107">
        <v>13</v>
      </c>
      <c r="B15" s="105" t="e">
        <f>#REF!</f>
        <v>#REF!</v>
      </c>
      <c r="C15" s="108"/>
    </row>
    <row r="16" spans="1:3" ht="30" customHeight="1" x14ac:dyDescent="0.2">
      <c r="A16" s="107">
        <v>14</v>
      </c>
      <c r="B16" s="105" t="e">
        <f>#REF!</f>
        <v>#REF!</v>
      </c>
      <c r="C16" s="108"/>
    </row>
    <row r="17" spans="1:3" ht="30" customHeight="1" x14ac:dyDescent="0.2">
      <c r="A17" s="107">
        <v>15</v>
      </c>
      <c r="B17" s="105" t="e">
        <f>#REF!</f>
        <v>#REF!</v>
      </c>
      <c r="C17" s="108"/>
    </row>
    <row r="18" spans="1:3" ht="30" customHeight="1" thickBot="1" x14ac:dyDescent="0.25">
      <c r="A18" s="107">
        <v>16</v>
      </c>
      <c r="B18" s="110" t="e">
        <f>#REF!</f>
        <v>#REF!</v>
      </c>
      <c r="C18" s="108"/>
    </row>
    <row r="19" spans="1:3" ht="30" customHeight="1" thickBot="1" x14ac:dyDescent="0.25">
      <c r="A19" s="312" t="s">
        <v>144</v>
      </c>
      <c r="B19" s="313"/>
      <c r="C19" s="109"/>
    </row>
  </sheetData>
  <mergeCells count="2">
    <mergeCell ref="A1:C1"/>
    <mergeCell ref="A19:B19"/>
  </mergeCells>
  <phoneticPr fontId="33" type="noConversion"/>
  <conditionalFormatting sqref="C1:C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1"/>
  </sheetPr>
  <dimension ref="A1:J1437"/>
  <sheetViews>
    <sheetView topLeftCell="A61" zoomScaleSheetLayoutView="100" workbookViewId="0">
      <selection sqref="A1:C1"/>
    </sheetView>
  </sheetViews>
  <sheetFormatPr defaultRowHeight="12.75" x14ac:dyDescent="0.2"/>
  <cols>
    <col min="1" max="1" width="6.28515625" customWidth="1"/>
    <col min="2" max="2" width="14.28515625" customWidth="1"/>
    <col min="3" max="3" width="39.140625" customWidth="1"/>
    <col min="4" max="4" width="5.42578125" customWidth="1"/>
    <col min="5" max="5" width="8" style="143" customWidth="1"/>
    <col min="6" max="6" width="9.85546875" style="77" customWidth="1"/>
    <col min="7" max="7" width="11.85546875" style="142" customWidth="1"/>
    <col min="8" max="8" width="12.42578125" customWidth="1"/>
  </cols>
  <sheetData>
    <row r="1" spans="1:9" ht="18" x14ac:dyDescent="0.25">
      <c r="A1" s="285" t="s">
        <v>2</v>
      </c>
      <c r="B1" s="286"/>
      <c r="C1" s="286"/>
      <c r="D1" s="286"/>
      <c r="E1" s="286"/>
      <c r="F1" s="286"/>
      <c r="G1" s="136"/>
    </row>
    <row r="2" spans="1:9" ht="36.75" customHeight="1" x14ac:dyDescent="0.2">
      <c r="A2" s="87" t="s">
        <v>328</v>
      </c>
      <c r="B2" s="88" t="s">
        <v>319</v>
      </c>
      <c r="C2" s="88" t="s">
        <v>320</v>
      </c>
      <c r="D2" s="88" t="s">
        <v>274</v>
      </c>
      <c r="E2" s="122" t="s">
        <v>346</v>
      </c>
      <c r="F2" s="122" t="s">
        <v>297</v>
      </c>
      <c r="G2" s="137" t="s">
        <v>301</v>
      </c>
    </row>
    <row r="3" spans="1:9" ht="14.25" customHeight="1" x14ac:dyDescent="0.2">
      <c r="A3" s="89">
        <v>1</v>
      </c>
      <c r="B3" s="90" t="s">
        <v>352</v>
      </c>
      <c r="C3" s="91" t="s">
        <v>329</v>
      </c>
      <c r="D3" s="92"/>
      <c r="E3" s="123"/>
      <c r="F3" s="123"/>
      <c r="G3" s="138"/>
    </row>
    <row r="4" spans="1:9" ht="30" customHeight="1" x14ac:dyDescent="0.2">
      <c r="A4" s="10">
        <v>1.1000000000000001</v>
      </c>
      <c r="B4" s="7" t="s">
        <v>353</v>
      </c>
      <c r="C4" s="3" t="s">
        <v>354</v>
      </c>
      <c r="D4" s="1"/>
      <c r="E4" s="124"/>
      <c r="F4" s="124"/>
      <c r="G4" s="139"/>
    </row>
    <row r="5" spans="1:9" ht="29.25" customHeight="1" x14ac:dyDescent="0.2">
      <c r="A5" s="80" t="s">
        <v>275</v>
      </c>
      <c r="B5" s="81" t="s">
        <v>355</v>
      </c>
      <c r="C5" s="82" t="s">
        <v>345</v>
      </c>
      <c r="D5" s="83" t="s">
        <v>450</v>
      </c>
      <c r="E5" s="115" t="s">
        <v>450</v>
      </c>
      <c r="F5" s="115" t="s">
        <v>450</v>
      </c>
      <c r="G5" s="111" t="s">
        <v>450</v>
      </c>
    </row>
    <row r="6" spans="1:9" ht="42.75" customHeight="1" x14ac:dyDescent="0.2">
      <c r="A6" s="80"/>
      <c r="B6" s="96" t="s">
        <v>55</v>
      </c>
      <c r="C6" s="84" t="s">
        <v>5</v>
      </c>
      <c r="D6" s="83" t="e">
        <f>#REF!</f>
        <v>#REF!</v>
      </c>
      <c r="E6" s="115" t="e">
        <f>#REF!</f>
        <v>#REF!</v>
      </c>
      <c r="F6" s="115">
        <v>1595.94</v>
      </c>
      <c r="G6" s="111" t="e">
        <f>F6*E6</f>
        <v>#REF!</v>
      </c>
    </row>
    <row r="7" spans="1:9" ht="30.75" customHeight="1" x14ac:dyDescent="0.2">
      <c r="A7" s="80" t="s">
        <v>460</v>
      </c>
      <c r="B7" s="81" t="s">
        <v>355</v>
      </c>
      <c r="C7" s="82" t="s">
        <v>461</v>
      </c>
      <c r="D7" s="83" t="s">
        <v>450</v>
      </c>
      <c r="E7" s="115" t="s">
        <v>450</v>
      </c>
      <c r="F7" s="115" t="s">
        <v>450</v>
      </c>
      <c r="G7" s="146" t="s">
        <v>450</v>
      </c>
    </row>
    <row r="8" spans="1:9" ht="43.5" customHeight="1" x14ac:dyDescent="0.3">
      <c r="A8" s="80"/>
      <c r="B8" s="96" t="s">
        <v>56</v>
      </c>
      <c r="C8" s="84" t="s">
        <v>6</v>
      </c>
      <c r="D8" s="83" t="e">
        <f>#REF!</f>
        <v>#REF!</v>
      </c>
      <c r="E8" s="115" t="e">
        <f>#REF!</f>
        <v>#REF!</v>
      </c>
      <c r="F8" s="115">
        <v>692.82</v>
      </c>
      <c r="G8" s="111" t="e">
        <f>F8*E8</f>
        <v>#REF!</v>
      </c>
      <c r="H8" s="116"/>
      <c r="I8" s="116"/>
    </row>
    <row r="9" spans="1:9" ht="17.25" customHeight="1" x14ac:dyDescent="0.2">
      <c r="A9" s="10">
        <v>1.2</v>
      </c>
      <c r="B9" s="3" t="s">
        <v>356</v>
      </c>
      <c r="C9" s="3" t="s">
        <v>347</v>
      </c>
      <c r="D9" s="1"/>
      <c r="E9" s="124"/>
      <c r="F9" s="124"/>
      <c r="G9" s="139"/>
    </row>
    <row r="10" spans="1:9" ht="32.25" customHeight="1" x14ac:dyDescent="0.2">
      <c r="A10" s="80" t="s">
        <v>276</v>
      </c>
      <c r="B10" s="82" t="s">
        <v>280</v>
      </c>
      <c r="C10" s="82" t="s">
        <v>348</v>
      </c>
      <c r="D10" s="83" t="s">
        <v>450</v>
      </c>
      <c r="E10" s="115" t="s">
        <v>450</v>
      </c>
      <c r="F10" s="115" t="s">
        <v>450</v>
      </c>
      <c r="G10" s="146" t="s">
        <v>450</v>
      </c>
      <c r="I10" s="114"/>
    </row>
    <row r="11" spans="1:9" ht="68.25" customHeight="1" x14ac:dyDescent="0.2">
      <c r="A11" s="86"/>
      <c r="B11" s="97" t="s">
        <v>57</v>
      </c>
      <c r="C11" s="84" t="s">
        <v>39</v>
      </c>
      <c r="D11" s="83" t="e">
        <f>#REF!</f>
        <v>#REF!</v>
      </c>
      <c r="E11" s="115" t="e">
        <f>#REF!</f>
        <v>#REF!</v>
      </c>
      <c r="F11" s="115">
        <v>6.6539999999999999</v>
      </c>
      <c r="G11" s="111" t="e">
        <f>F11*E11</f>
        <v>#REF!</v>
      </c>
      <c r="H11" s="113" t="s">
        <v>474</v>
      </c>
    </row>
    <row r="12" spans="1:9" s="95" customFormat="1" x14ac:dyDescent="0.2">
      <c r="A12" s="283" t="s">
        <v>336</v>
      </c>
      <c r="B12" s="287"/>
      <c r="C12" s="287"/>
      <c r="D12" s="287"/>
      <c r="E12" s="287"/>
      <c r="F12" s="287"/>
      <c r="G12" s="145" t="e">
        <f>G11+G8+G6</f>
        <v>#REF!</v>
      </c>
    </row>
    <row r="13" spans="1:9" ht="14.25" customHeight="1" x14ac:dyDescent="0.2">
      <c r="A13" s="89">
        <v>2</v>
      </c>
      <c r="B13" s="90" t="s">
        <v>349</v>
      </c>
      <c r="C13" s="91" t="s">
        <v>281</v>
      </c>
      <c r="D13" s="92"/>
      <c r="E13" s="123"/>
      <c r="F13" s="123"/>
      <c r="G13" s="138"/>
    </row>
    <row r="14" spans="1:9" ht="30" customHeight="1" x14ac:dyDescent="0.2">
      <c r="A14" s="10">
        <v>2.1</v>
      </c>
      <c r="B14" s="3" t="s">
        <v>146</v>
      </c>
      <c r="C14" s="3" t="s">
        <v>350</v>
      </c>
      <c r="D14" s="1"/>
      <c r="E14" s="124"/>
      <c r="F14" s="124"/>
      <c r="G14" s="139"/>
    </row>
    <row r="15" spans="1:9" ht="41.25" customHeight="1" x14ac:dyDescent="0.2">
      <c r="A15" s="80" t="s">
        <v>330</v>
      </c>
      <c r="B15" s="82" t="s">
        <v>282</v>
      </c>
      <c r="C15" s="82" t="s">
        <v>469</v>
      </c>
      <c r="D15" s="83" t="s">
        <v>450</v>
      </c>
      <c r="E15" s="115" t="s">
        <v>450</v>
      </c>
      <c r="F15" s="115" t="s">
        <v>450</v>
      </c>
      <c r="G15" s="146" t="s">
        <v>450</v>
      </c>
    </row>
    <row r="16" spans="1:9" ht="46.5" customHeight="1" x14ac:dyDescent="0.2">
      <c r="A16" s="86"/>
      <c r="B16" s="97" t="s">
        <v>58</v>
      </c>
      <c r="C16" s="84" t="s">
        <v>7</v>
      </c>
      <c r="D16" s="83" t="e">
        <f>#REF!</f>
        <v>#REF!</v>
      </c>
      <c r="E16" s="115" t="e">
        <f>#REF!</f>
        <v>#REF!</v>
      </c>
      <c r="F16" s="115">
        <v>62.71</v>
      </c>
      <c r="G16" s="111" t="e">
        <f>F16*E16</f>
        <v>#REF!</v>
      </c>
    </row>
    <row r="17" spans="1:7" ht="18" customHeight="1" x14ac:dyDescent="0.2">
      <c r="A17" s="10">
        <v>2.2000000000000002</v>
      </c>
      <c r="B17" s="3" t="s">
        <v>150</v>
      </c>
      <c r="C17" s="3" t="s">
        <v>335</v>
      </c>
      <c r="D17" s="1"/>
      <c r="E17" s="124"/>
      <c r="F17" s="124"/>
      <c r="G17" s="139"/>
    </row>
    <row r="18" spans="1:7" ht="42" customHeight="1" x14ac:dyDescent="0.2">
      <c r="A18" s="80" t="s">
        <v>334</v>
      </c>
      <c r="B18" s="82" t="s">
        <v>283</v>
      </c>
      <c r="C18" s="82" t="s">
        <v>452</v>
      </c>
      <c r="D18" s="83" t="s">
        <v>450</v>
      </c>
      <c r="E18" s="115" t="s">
        <v>450</v>
      </c>
      <c r="F18" s="115" t="s">
        <v>450</v>
      </c>
      <c r="G18" s="146" t="s">
        <v>450</v>
      </c>
    </row>
    <row r="19" spans="1:7" ht="109.5" customHeight="1" x14ac:dyDescent="0.2">
      <c r="A19" s="86"/>
      <c r="B19" s="97" t="s">
        <v>59</v>
      </c>
      <c r="C19" s="84" t="s">
        <v>40</v>
      </c>
      <c r="D19" s="83" t="e">
        <f>#REF!</f>
        <v>#REF!</v>
      </c>
      <c r="E19" s="115" t="e">
        <f>#REF!</f>
        <v>#REF!</v>
      </c>
      <c r="F19" s="115">
        <v>70.819999999999993</v>
      </c>
      <c r="G19" s="111" t="e">
        <f>F19*E19</f>
        <v>#REF!</v>
      </c>
    </row>
    <row r="20" spans="1:7" s="95" customFormat="1" x14ac:dyDescent="0.2">
      <c r="A20" s="283" t="s">
        <v>333</v>
      </c>
      <c r="B20" s="287"/>
      <c r="C20" s="287"/>
      <c r="D20" s="287"/>
      <c r="E20" s="287"/>
      <c r="F20" s="287"/>
      <c r="G20" s="145" t="e">
        <f>G19+G16</f>
        <v>#REF!</v>
      </c>
    </row>
    <row r="21" spans="1:7" ht="15" customHeight="1" x14ac:dyDescent="0.2">
      <c r="A21" s="89">
        <v>3</v>
      </c>
      <c r="B21" s="90" t="s">
        <v>147</v>
      </c>
      <c r="C21" s="91" t="s">
        <v>148</v>
      </c>
      <c r="D21" s="92"/>
      <c r="E21" s="123"/>
      <c r="F21" s="123"/>
      <c r="G21" s="138"/>
    </row>
    <row r="22" spans="1:7" ht="18.75" customHeight="1" x14ac:dyDescent="0.2">
      <c r="A22" s="10">
        <v>3.1</v>
      </c>
      <c r="B22" s="3" t="s">
        <v>284</v>
      </c>
      <c r="C22" s="3" t="s">
        <v>151</v>
      </c>
      <c r="D22" s="1"/>
      <c r="E22" s="124"/>
      <c r="F22" s="124"/>
      <c r="G22" s="139"/>
    </row>
    <row r="23" spans="1:7" ht="44.25" customHeight="1" x14ac:dyDescent="0.2">
      <c r="A23" s="80" t="s">
        <v>149</v>
      </c>
      <c r="B23" s="82" t="s">
        <v>293</v>
      </c>
      <c r="C23" s="82" t="s">
        <v>294</v>
      </c>
      <c r="D23" s="83" t="s">
        <v>450</v>
      </c>
      <c r="E23" s="115" t="s">
        <v>450</v>
      </c>
      <c r="F23" s="115" t="s">
        <v>450</v>
      </c>
      <c r="G23" s="146" t="s">
        <v>450</v>
      </c>
    </row>
    <row r="24" spans="1:7" ht="45" customHeight="1" x14ac:dyDescent="0.2">
      <c r="A24" s="86"/>
      <c r="B24" s="97" t="s">
        <v>60</v>
      </c>
      <c r="C24" s="84" t="s">
        <v>8</v>
      </c>
      <c r="D24" s="83" t="e">
        <f>#REF!</f>
        <v>#REF!</v>
      </c>
      <c r="E24" s="115" t="e">
        <f>#REF!</f>
        <v>#REF!</v>
      </c>
      <c r="F24" s="115">
        <v>1.83</v>
      </c>
      <c r="G24" s="111" t="e">
        <f>F24*E24</f>
        <v>#REF!</v>
      </c>
    </row>
    <row r="25" spans="1:7" ht="14.25" customHeight="1" x14ac:dyDescent="0.2">
      <c r="A25" s="10">
        <v>3.2</v>
      </c>
      <c r="B25" s="3" t="s">
        <v>153</v>
      </c>
      <c r="C25" s="3" t="s">
        <v>152</v>
      </c>
      <c r="D25" s="1"/>
      <c r="E25" s="124"/>
      <c r="F25" s="124"/>
      <c r="G25" s="139"/>
    </row>
    <row r="26" spans="1:7" ht="27" customHeight="1" x14ac:dyDescent="0.2">
      <c r="A26" s="80" t="s">
        <v>414</v>
      </c>
      <c r="B26" s="82" t="s">
        <v>154</v>
      </c>
      <c r="C26" s="82" t="s">
        <v>155</v>
      </c>
      <c r="D26" s="83" t="s">
        <v>450</v>
      </c>
      <c r="E26" s="115" t="s">
        <v>450</v>
      </c>
      <c r="F26" s="115" t="s">
        <v>450</v>
      </c>
      <c r="G26" s="146" t="s">
        <v>450</v>
      </c>
    </row>
    <row r="27" spans="1:7" ht="54" customHeight="1" x14ac:dyDescent="0.2">
      <c r="A27" s="86"/>
      <c r="B27" s="97" t="s">
        <v>61</v>
      </c>
      <c r="C27" s="84" t="s">
        <v>9</v>
      </c>
      <c r="D27" s="83" t="e">
        <f>#REF!</f>
        <v>#REF!</v>
      </c>
      <c r="E27" s="115" t="e">
        <f>#REF!</f>
        <v>#REF!</v>
      </c>
      <c r="F27" s="115">
        <v>9.2100000000000009</v>
      </c>
      <c r="G27" s="111" t="e">
        <f>F27*E27</f>
        <v>#REF!</v>
      </c>
    </row>
    <row r="28" spans="1:7" ht="14.25" customHeight="1" x14ac:dyDescent="0.2">
      <c r="A28" s="10">
        <v>3.3</v>
      </c>
      <c r="B28" s="3" t="s">
        <v>173</v>
      </c>
      <c r="C28" s="3" t="s">
        <v>295</v>
      </c>
      <c r="D28" s="1"/>
      <c r="E28" s="124"/>
      <c r="F28" s="124"/>
      <c r="G28" s="139"/>
    </row>
    <row r="29" spans="1:7" ht="32.25" customHeight="1" x14ac:dyDescent="0.2">
      <c r="A29" s="80" t="s">
        <v>415</v>
      </c>
      <c r="B29" s="82" t="s">
        <v>171</v>
      </c>
      <c r="C29" s="82" t="s">
        <v>463</v>
      </c>
      <c r="D29" s="83" t="s">
        <v>450</v>
      </c>
      <c r="E29" s="115" t="s">
        <v>450</v>
      </c>
      <c r="F29" s="115" t="s">
        <v>450</v>
      </c>
      <c r="G29" s="146" t="s">
        <v>450</v>
      </c>
    </row>
    <row r="30" spans="1:7" ht="43.5" customHeight="1" x14ac:dyDescent="0.2">
      <c r="A30" s="80"/>
      <c r="B30" s="97" t="s">
        <v>62</v>
      </c>
      <c r="C30" s="85" t="s">
        <v>10</v>
      </c>
      <c r="D30" s="83" t="e">
        <f>#REF!</f>
        <v>#REF!</v>
      </c>
      <c r="E30" s="115" t="e">
        <f>#REF!</f>
        <v>#REF!</v>
      </c>
      <c r="F30" s="115">
        <v>1.31</v>
      </c>
      <c r="G30" s="111" t="e">
        <f>F30*E30</f>
        <v>#REF!</v>
      </c>
    </row>
    <row r="31" spans="1:7" ht="27" customHeight="1" x14ac:dyDescent="0.2">
      <c r="A31" s="80" t="s">
        <v>416</v>
      </c>
      <c r="B31" s="82" t="s">
        <v>172</v>
      </c>
      <c r="C31" s="82" t="s">
        <v>170</v>
      </c>
      <c r="D31" s="83" t="s">
        <v>450</v>
      </c>
      <c r="E31" s="115" t="s">
        <v>450</v>
      </c>
      <c r="F31" s="115" t="s">
        <v>450</v>
      </c>
      <c r="G31" s="146" t="s">
        <v>450</v>
      </c>
    </row>
    <row r="32" spans="1:7" ht="39.75" customHeight="1" x14ac:dyDescent="0.2">
      <c r="A32" s="80"/>
      <c r="B32" s="97" t="s">
        <v>63</v>
      </c>
      <c r="C32" s="85" t="s">
        <v>11</v>
      </c>
      <c r="D32" s="83" t="e">
        <f>#REF!</f>
        <v>#REF!</v>
      </c>
      <c r="E32" s="115" t="e">
        <f>#REF!</f>
        <v>#REF!</v>
      </c>
      <c r="F32" s="115">
        <v>0.5</v>
      </c>
      <c r="G32" s="111" t="e">
        <f>F32*E32</f>
        <v>#REF!</v>
      </c>
    </row>
    <row r="33" spans="1:7" ht="29.25" customHeight="1" x14ac:dyDescent="0.2">
      <c r="A33" s="80" t="s">
        <v>417</v>
      </c>
      <c r="B33" s="82" t="s">
        <v>174</v>
      </c>
      <c r="C33" s="82" t="s">
        <v>175</v>
      </c>
      <c r="D33" s="83" t="s">
        <v>450</v>
      </c>
      <c r="E33" s="115" t="s">
        <v>450</v>
      </c>
      <c r="F33" s="115" t="s">
        <v>450</v>
      </c>
      <c r="G33" s="146" t="s">
        <v>450</v>
      </c>
    </row>
    <row r="34" spans="1:7" ht="39" customHeight="1" x14ac:dyDescent="0.2">
      <c r="A34" s="80"/>
      <c r="B34" s="97" t="s">
        <v>64</v>
      </c>
      <c r="C34" s="85" t="s">
        <v>12</v>
      </c>
      <c r="D34" s="83" t="e">
        <f>#REF!</f>
        <v>#REF!</v>
      </c>
      <c r="E34" s="115" t="e">
        <f>#REF!</f>
        <v>#REF!</v>
      </c>
      <c r="F34" s="115">
        <v>3.18</v>
      </c>
      <c r="G34" s="111" t="e">
        <f>F34*E34</f>
        <v>#REF!</v>
      </c>
    </row>
    <row r="35" spans="1:7" ht="29.25" customHeight="1" x14ac:dyDescent="0.2">
      <c r="A35" s="80" t="s">
        <v>418</v>
      </c>
      <c r="B35" s="82" t="s">
        <v>176</v>
      </c>
      <c r="C35" s="82" t="s">
        <v>175</v>
      </c>
      <c r="D35" s="83" t="s">
        <v>450</v>
      </c>
      <c r="E35" s="115" t="s">
        <v>450</v>
      </c>
      <c r="F35" s="115" t="s">
        <v>450</v>
      </c>
      <c r="G35" s="146" t="s">
        <v>450</v>
      </c>
    </row>
    <row r="36" spans="1:7" ht="42" customHeight="1" x14ac:dyDescent="0.2">
      <c r="A36" s="80"/>
      <c r="B36" s="97" t="s">
        <v>65</v>
      </c>
      <c r="C36" s="85" t="s">
        <v>13</v>
      </c>
      <c r="D36" s="83" t="e">
        <f>#REF!</f>
        <v>#REF!</v>
      </c>
      <c r="E36" s="115" t="e">
        <f>#REF!</f>
        <v>#REF!</v>
      </c>
      <c r="F36" s="115">
        <v>2.56</v>
      </c>
      <c r="G36" s="111" t="e">
        <f>F36*E36</f>
        <v>#REF!</v>
      </c>
    </row>
    <row r="37" spans="1:7" ht="14.25" customHeight="1" x14ac:dyDescent="0.2">
      <c r="A37" s="10">
        <v>3.4</v>
      </c>
      <c r="B37" s="3" t="s">
        <v>156</v>
      </c>
      <c r="C37" s="3" t="s">
        <v>157</v>
      </c>
      <c r="D37" s="1"/>
      <c r="E37" s="124"/>
      <c r="F37" s="124"/>
      <c r="G37" s="139"/>
    </row>
    <row r="38" spans="1:7" ht="31.5" customHeight="1" x14ac:dyDescent="0.2">
      <c r="A38" s="80" t="s">
        <v>419</v>
      </c>
      <c r="B38" s="82" t="s">
        <v>177</v>
      </c>
      <c r="C38" s="82" t="s">
        <v>158</v>
      </c>
      <c r="D38" s="83" t="s">
        <v>450</v>
      </c>
      <c r="E38" s="115" t="s">
        <v>450</v>
      </c>
      <c r="F38" s="115" t="s">
        <v>450</v>
      </c>
      <c r="G38" s="146" t="s">
        <v>450</v>
      </c>
    </row>
    <row r="39" spans="1:7" ht="83.25" customHeight="1" x14ac:dyDescent="0.2">
      <c r="A39" s="86"/>
      <c r="B39" s="97" t="s">
        <v>66</v>
      </c>
      <c r="C39" s="84" t="s">
        <v>14</v>
      </c>
      <c r="D39" s="83" t="e">
        <f>#REF!</f>
        <v>#REF!</v>
      </c>
      <c r="E39" s="115" t="e">
        <f>#REF!</f>
        <v>#REF!</v>
      </c>
      <c r="F39" s="115">
        <v>50.34</v>
      </c>
      <c r="G39" s="111" t="e">
        <f>F39*E39</f>
        <v>#REF!</v>
      </c>
    </row>
    <row r="40" spans="1:7" ht="84" customHeight="1" x14ac:dyDescent="0.2">
      <c r="A40" s="86"/>
      <c r="B40" s="97" t="s">
        <v>67</v>
      </c>
      <c r="C40" s="84" t="s">
        <v>15</v>
      </c>
      <c r="D40" s="83" t="e">
        <f>#REF!</f>
        <v>#REF!</v>
      </c>
      <c r="E40" s="115" t="e">
        <f>#REF!</f>
        <v>#REF!</v>
      </c>
      <c r="F40" s="115">
        <v>36.01</v>
      </c>
      <c r="G40" s="111" t="e">
        <f>F40*E40</f>
        <v>#REF!</v>
      </c>
    </row>
    <row r="41" spans="1:7" ht="14.25" customHeight="1" x14ac:dyDescent="0.2">
      <c r="A41" s="10">
        <v>3.5</v>
      </c>
      <c r="B41" s="3" t="s">
        <v>159</v>
      </c>
      <c r="C41" s="3" t="s">
        <v>160</v>
      </c>
      <c r="D41" s="1"/>
      <c r="E41" s="124"/>
      <c r="F41" s="124"/>
      <c r="G41" s="139"/>
    </row>
    <row r="42" spans="1:7" ht="29.25" customHeight="1" x14ac:dyDescent="0.2">
      <c r="A42" s="80" t="s">
        <v>420</v>
      </c>
      <c r="B42" s="82" t="s">
        <v>162</v>
      </c>
      <c r="C42" s="82" t="s">
        <v>161</v>
      </c>
      <c r="D42" s="83" t="s">
        <v>450</v>
      </c>
      <c r="E42" s="115" t="s">
        <v>450</v>
      </c>
      <c r="F42" s="115" t="s">
        <v>450</v>
      </c>
      <c r="G42" s="146" t="s">
        <v>450</v>
      </c>
    </row>
    <row r="43" spans="1:7" ht="123" customHeight="1" x14ac:dyDescent="0.2">
      <c r="A43" s="86"/>
      <c r="B43" s="97" t="s">
        <v>68</v>
      </c>
      <c r="C43" s="84" t="s">
        <v>16</v>
      </c>
      <c r="D43" s="83" t="e">
        <f>#REF!</f>
        <v>#REF!</v>
      </c>
      <c r="E43" s="115" t="e">
        <f>#REF!</f>
        <v>#REF!</v>
      </c>
      <c r="F43" s="115">
        <v>40.380000000000003</v>
      </c>
      <c r="G43" s="111" t="e">
        <f>F43*E43</f>
        <v>#REF!</v>
      </c>
    </row>
    <row r="44" spans="1:7" ht="14.25" customHeight="1" x14ac:dyDescent="0.2">
      <c r="A44" s="10">
        <v>3.6</v>
      </c>
      <c r="B44" s="3" t="s">
        <v>163</v>
      </c>
      <c r="C44" s="3" t="s">
        <v>164</v>
      </c>
      <c r="D44" s="1"/>
      <c r="E44" s="124"/>
      <c r="F44" s="124"/>
      <c r="G44" s="139"/>
    </row>
    <row r="45" spans="1:7" ht="30" customHeight="1" x14ac:dyDescent="0.2">
      <c r="A45" s="80" t="s">
        <v>421</v>
      </c>
      <c r="B45" s="82" t="s">
        <v>165</v>
      </c>
      <c r="C45" s="82" t="s">
        <v>1</v>
      </c>
      <c r="D45" s="83" t="s">
        <v>450</v>
      </c>
      <c r="E45" s="115" t="s">
        <v>450</v>
      </c>
      <c r="F45" s="115" t="s">
        <v>450</v>
      </c>
      <c r="G45" s="146" t="s">
        <v>450</v>
      </c>
    </row>
    <row r="46" spans="1:7" ht="44.25" customHeight="1" x14ac:dyDescent="0.2">
      <c r="A46" s="86"/>
      <c r="B46" s="97" t="s">
        <v>69</v>
      </c>
      <c r="C46" s="84" t="s">
        <v>41</v>
      </c>
      <c r="D46" s="83" t="e">
        <f>#REF!</f>
        <v>#REF!</v>
      </c>
      <c r="E46" s="115" t="e">
        <f>#REF!</f>
        <v>#REF!</v>
      </c>
      <c r="F46" s="115">
        <v>55.16</v>
      </c>
      <c r="G46" s="111" t="e">
        <f>F46*E46</f>
        <v>#REF!</v>
      </c>
    </row>
    <row r="47" spans="1:7" s="95" customFormat="1" x14ac:dyDescent="0.2">
      <c r="A47" s="283" t="s">
        <v>285</v>
      </c>
      <c r="B47" s="284"/>
      <c r="C47" s="284"/>
      <c r="D47" s="284"/>
      <c r="E47" s="284"/>
      <c r="F47" s="284"/>
      <c r="G47" s="145" t="e">
        <f>G46+G43+G40+G39+G36+G34+G32+G30+G27+G24</f>
        <v>#REF!</v>
      </c>
    </row>
    <row r="48" spans="1:7" ht="13.5" customHeight="1" x14ac:dyDescent="0.2">
      <c r="A48" s="89">
        <v>4</v>
      </c>
      <c r="B48" s="90" t="s">
        <v>225</v>
      </c>
      <c r="C48" s="91" t="s">
        <v>226</v>
      </c>
      <c r="D48" s="92"/>
      <c r="E48" s="123"/>
      <c r="F48" s="123"/>
      <c r="G48" s="138"/>
    </row>
    <row r="49" spans="1:7" ht="14.25" customHeight="1" x14ac:dyDescent="0.2">
      <c r="A49" s="10">
        <v>4.0999999999999996</v>
      </c>
      <c r="B49" s="3" t="s">
        <v>227</v>
      </c>
      <c r="C49" s="3" t="s">
        <v>229</v>
      </c>
      <c r="D49" s="1"/>
      <c r="E49" s="124"/>
      <c r="F49" s="124"/>
      <c r="G49" s="139"/>
    </row>
    <row r="50" spans="1:7" ht="29.25" customHeight="1" x14ac:dyDescent="0.2">
      <c r="A50" s="80" t="s">
        <v>277</v>
      </c>
      <c r="B50" s="82" t="s">
        <v>228</v>
      </c>
      <c r="C50" s="82" t="s">
        <v>473</v>
      </c>
      <c r="D50" s="83" t="s">
        <v>450</v>
      </c>
      <c r="E50" s="115" t="s">
        <v>450</v>
      </c>
      <c r="F50" s="115" t="s">
        <v>450</v>
      </c>
      <c r="G50" s="146" t="s">
        <v>450</v>
      </c>
    </row>
    <row r="51" spans="1:7" ht="53.25" customHeight="1" x14ac:dyDescent="0.2">
      <c r="A51" s="80"/>
      <c r="B51" s="97" t="s">
        <v>70</v>
      </c>
      <c r="C51" s="85" t="s">
        <v>17</v>
      </c>
      <c r="D51" s="83" t="e">
        <f>#REF!</f>
        <v>#REF!</v>
      </c>
      <c r="E51" s="115" t="e">
        <f>#REF!</f>
        <v>#REF!</v>
      </c>
      <c r="F51" s="115">
        <v>44.26</v>
      </c>
      <c r="G51" s="111" t="e">
        <f>F51*E51</f>
        <v>#REF!</v>
      </c>
    </row>
    <row r="52" spans="1:7" ht="27.75" customHeight="1" x14ac:dyDescent="0.2">
      <c r="A52" s="10">
        <v>4.2</v>
      </c>
      <c r="B52" s="3" t="s">
        <v>231</v>
      </c>
      <c r="C52" s="3" t="s">
        <v>230</v>
      </c>
      <c r="D52" s="1"/>
      <c r="E52" s="124"/>
      <c r="F52" s="124"/>
      <c r="G52" s="139"/>
    </row>
    <row r="53" spans="1:7" ht="29.25" customHeight="1" x14ac:dyDescent="0.2">
      <c r="A53" s="80" t="s">
        <v>332</v>
      </c>
      <c r="B53" s="82" t="s">
        <v>232</v>
      </c>
      <c r="C53" s="82" t="s">
        <v>233</v>
      </c>
      <c r="D53" s="83" t="s">
        <v>450</v>
      </c>
      <c r="E53" s="115" t="s">
        <v>450</v>
      </c>
      <c r="F53" s="115" t="s">
        <v>450</v>
      </c>
      <c r="G53" s="146" t="s">
        <v>450</v>
      </c>
    </row>
    <row r="54" spans="1:7" ht="42.75" customHeight="1" x14ac:dyDescent="0.2">
      <c r="A54" s="80"/>
      <c r="B54" s="97" t="s">
        <v>71</v>
      </c>
      <c r="C54" s="85" t="s">
        <v>18</v>
      </c>
      <c r="D54" s="83" t="e">
        <f>#REF!</f>
        <v>#REF!</v>
      </c>
      <c r="E54" s="115" t="e">
        <f>#REF!</f>
        <v>#REF!</v>
      </c>
      <c r="F54" s="115">
        <v>32.049999999999997</v>
      </c>
      <c r="G54" s="111" t="e">
        <f>F54*E54</f>
        <v>#REF!</v>
      </c>
    </row>
    <row r="55" spans="1:7" ht="30" customHeight="1" x14ac:dyDescent="0.2">
      <c r="A55" s="80" t="s">
        <v>135</v>
      </c>
      <c r="B55" s="82" t="s">
        <v>235</v>
      </c>
      <c r="C55" s="82" t="s">
        <v>234</v>
      </c>
      <c r="D55" s="83" t="s">
        <v>450</v>
      </c>
      <c r="E55" s="115" t="s">
        <v>450</v>
      </c>
      <c r="F55" s="115" t="s">
        <v>450</v>
      </c>
      <c r="G55" s="146" t="s">
        <v>450</v>
      </c>
    </row>
    <row r="56" spans="1:7" ht="68.25" customHeight="1" x14ac:dyDescent="0.2">
      <c r="A56" s="80"/>
      <c r="B56" s="97" t="s">
        <v>72</v>
      </c>
      <c r="C56" s="85" t="s">
        <v>19</v>
      </c>
      <c r="D56" s="83" t="e">
        <f>#REF!</f>
        <v>#REF!</v>
      </c>
      <c r="E56" s="115" t="e">
        <f>#REF!</f>
        <v>#REF!</v>
      </c>
      <c r="F56" s="115">
        <v>87.82</v>
      </c>
      <c r="G56" s="111" t="e">
        <f>F56*E56</f>
        <v>#REF!</v>
      </c>
    </row>
    <row r="57" spans="1:7" s="95" customFormat="1" x14ac:dyDescent="0.2">
      <c r="A57" s="283" t="s">
        <v>286</v>
      </c>
      <c r="B57" s="284"/>
      <c r="C57" s="284"/>
      <c r="D57" s="284"/>
      <c r="E57" s="284"/>
      <c r="F57" s="284"/>
      <c r="G57" s="145" t="e">
        <f>SUM(G51:G56)</f>
        <v>#REF!</v>
      </c>
    </row>
    <row r="58" spans="1:7" ht="13.5" customHeight="1" x14ac:dyDescent="0.2">
      <c r="A58" s="89">
        <v>5</v>
      </c>
      <c r="B58" s="90" t="s">
        <v>237</v>
      </c>
      <c r="C58" s="91" t="s">
        <v>236</v>
      </c>
      <c r="D58" s="92"/>
      <c r="E58" s="123"/>
      <c r="F58" s="123"/>
      <c r="G58" s="138"/>
    </row>
    <row r="59" spans="1:7" ht="27.75" customHeight="1" x14ac:dyDescent="0.2">
      <c r="A59" s="10">
        <v>5.0999999999999996</v>
      </c>
      <c r="B59" s="3" t="s">
        <v>238</v>
      </c>
      <c r="C59" s="3" t="s">
        <v>239</v>
      </c>
      <c r="D59" s="1"/>
      <c r="E59" s="124"/>
      <c r="F59" s="124"/>
      <c r="G59" s="139"/>
    </row>
    <row r="60" spans="1:7" ht="14.25" customHeight="1" x14ac:dyDescent="0.2">
      <c r="A60" s="80" t="s">
        <v>278</v>
      </c>
      <c r="B60" s="82" t="s">
        <v>238</v>
      </c>
      <c r="C60" s="82" t="s">
        <v>357</v>
      </c>
      <c r="D60" s="83" t="s">
        <v>450</v>
      </c>
      <c r="E60" s="115" t="s">
        <v>450</v>
      </c>
      <c r="F60" s="115" t="s">
        <v>450</v>
      </c>
      <c r="G60" s="146" t="s">
        <v>450</v>
      </c>
    </row>
    <row r="61" spans="1:7" ht="42.75" customHeight="1" x14ac:dyDescent="0.2">
      <c r="A61" s="80"/>
      <c r="B61" s="97" t="s">
        <v>73</v>
      </c>
      <c r="C61" s="85" t="s">
        <v>20</v>
      </c>
      <c r="D61" s="83" t="e">
        <f>#REF!</f>
        <v>#REF!</v>
      </c>
      <c r="E61" s="115" t="e">
        <f>#REF!</f>
        <v>#REF!</v>
      </c>
      <c r="F61" s="115">
        <v>3.83</v>
      </c>
      <c r="G61" s="111" t="e">
        <f>F61*E61</f>
        <v>#REF!</v>
      </c>
    </row>
    <row r="62" spans="1:7" ht="14.25" customHeight="1" x14ac:dyDescent="0.2">
      <c r="A62" s="80" t="s">
        <v>331</v>
      </c>
      <c r="B62" s="82" t="s">
        <v>240</v>
      </c>
      <c r="C62" s="82" t="s">
        <v>117</v>
      </c>
      <c r="D62" s="83" t="s">
        <v>450</v>
      </c>
      <c r="E62" s="115" t="s">
        <v>450</v>
      </c>
      <c r="F62" s="115" t="s">
        <v>450</v>
      </c>
      <c r="G62" s="146" t="s">
        <v>450</v>
      </c>
    </row>
    <row r="63" spans="1:7" ht="60" customHeight="1" x14ac:dyDescent="0.2">
      <c r="A63" s="80"/>
      <c r="B63" s="97" t="s">
        <v>74</v>
      </c>
      <c r="C63" s="85" t="s">
        <v>21</v>
      </c>
      <c r="D63" s="83" t="e">
        <f>#REF!</f>
        <v>#REF!</v>
      </c>
      <c r="E63" s="115" t="e">
        <f>#REF!</f>
        <v>#REF!</v>
      </c>
      <c r="F63" s="115">
        <v>11.92</v>
      </c>
      <c r="G63" s="111" t="e">
        <f>F63*E63</f>
        <v>#REF!</v>
      </c>
    </row>
    <row r="64" spans="1:7" s="95" customFormat="1" x14ac:dyDescent="0.2">
      <c r="A64" s="283" t="s">
        <v>287</v>
      </c>
      <c r="B64" s="284"/>
      <c r="C64" s="284"/>
      <c r="D64" s="284"/>
      <c r="E64" s="284"/>
      <c r="F64" s="284"/>
      <c r="G64" s="145" t="e">
        <f>SUM(G61:G63)</f>
        <v>#REF!</v>
      </c>
    </row>
    <row r="65" spans="1:8" ht="13.5" customHeight="1" x14ac:dyDescent="0.2">
      <c r="A65" s="89">
        <v>6</v>
      </c>
      <c r="B65" s="90" t="s">
        <v>242</v>
      </c>
      <c r="C65" s="91" t="s">
        <v>241</v>
      </c>
      <c r="D65" s="92"/>
      <c r="E65" s="123"/>
      <c r="F65" s="123"/>
      <c r="G65" s="138"/>
    </row>
    <row r="66" spans="1:8" ht="15.75" customHeight="1" x14ac:dyDescent="0.2">
      <c r="A66" s="10">
        <v>6.1</v>
      </c>
      <c r="B66" s="3" t="s">
        <v>351</v>
      </c>
      <c r="C66" s="3" t="s">
        <v>243</v>
      </c>
      <c r="D66" s="1"/>
      <c r="E66" s="124"/>
      <c r="F66" s="124"/>
      <c r="G66" s="139"/>
    </row>
    <row r="67" spans="1:8" ht="16.5" customHeight="1" x14ac:dyDescent="0.2">
      <c r="A67" s="80" t="s">
        <v>272</v>
      </c>
      <c r="B67" s="82" t="s">
        <v>244</v>
      </c>
      <c r="C67" s="82" t="s">
        <v>245</v>
      </c>
      <c r="D67" s="83" t="s">
        <v>450</v>
      </c>
      <c r="E67" s="115" t="s">
        <v>450</v>
      </c>
      <c r="F67" s="115" t="s">
        <v>450</v>
      </c>
      <c r="G67" s="146" t="s">
        <v>450</v>
      </c>
    </row>
    <row r="68" spans="1:8" ht="39" customHeight="1" x14ac:dyDescent="0.2">
      <c r="A68" s="80"/>
      <c r="B68" s="97" t="s">
        <v>317</v>
      </c>
      <c r="C68" s="85" t="s">
        <v>22</v>
      </c>
      <c r="D68" s="112" t="e">
        <f>#REF!</f>
        <v>#REF!</v>
      </c>
      <c r="E68" s="115" t="e">
        <f>#REF!</f>
        <v>#REF!</v>
      </c>
      <c r="F68" s="115">
        <v>860.15</v>
      </c>
      <c r="G68" s="111" t="e">
        <f>F68*E68</f>
        <v>#REF!</v>
      </c>
      <c r="H68" s="134" t="s">
        <v>113</v>
      </c>
    </row>
    <row r="69" spans="1:8" s="95" customFormat="1" x14ac:dyDescent="0.2">
      <c r="A69" s="283" t="s">
        <v>288</v>
      </c>
      <c r="B69" s="284"/>
      <c r="C69" s="284"/>
      <c r="D69" s="284"/>
      <c r="E69" s="284"/>
      <c r="F69" s="284"/>
      <c r="G69" s="145" t="e">
        <f>SUM(G68)</f>
        <v>#REF!</v>
      </c>
    </row>
    <row r="70" spans="1:8" ht="13.5" customHeight="1" x14ac:dyDescent="0.2">
      <c r="A70" s="89">
        <v>7</v>
      </c>
      <c r="B70" s="90" t="s">
        <v>246</v>
      </c>
      <c r="C70" s="91" t="s">
        <v>247</v>
      </c>
      <c r="D70" s="92"/>
      <c r="E70" s="123"/>
      <c r="F70" s="123"/>
      <c r="G70" s="138"/>
    </row>
    <row r="71" spans="1:8" ht="15.75" customHeight="1" x14ac:dyDescent="0.2">
      <c r="A71" s="10">
        <v>7.1</v>
      </c>
      <c r="B71" s="3" t="s">
        <v>248</v>
      </c>
      <c r="C71" s="3" t="s">
        <v>249</v>
      </c>
      <c r="D71" s="1"/>
      <c r="E71" s="124"/>
      <c r="F71" s="124"/>
      <c r="G71" s="139"/>
    </row>
    <row r="72" spans="1:8" ht="15" customHeight="1" x14ac:dyDescent="0.2">
      <c r="A72" s="80" t="s">
        <v>309</v>
      </c>
      <c r="B72" s="82" t="s">
        <v>250</v>
      </c>
      <c r="C72" s="82" t="s">
        <v>251</v>
      </c>
      <c r="D72" s="83" t="s">
        <v>450</v>
      </c>
      <c r="E72" s="115" t="s">
        <v>450</v>
      </c>
      <c r="F72" s="115" t="s">
        <v>450</v>
      </c>
      <c r="G72" s="146" t="s">
        <v>450</v>
      </c>
    </row>
    <row r="73" spans="1:8" ht="57.75" customHeight="1" x14ac:dyDescent="0.2">
      <c r="A73" s="80"/>
      <c r="B73" s="97" t="s">
        <v>75</v>
      </c>
      <c r="C73" s="85" t="s">
        <v>42</v>
      </c>
      <c r="D73" s="83" t="e">
        <f>#REF!</f>
        <v>#REF!</v>
      </c>
      <c r="E73" s="115" t="e">
        <f>#REF!</f>
        <v>#REF!</v>
      </c>
      <c r="F73" s="115">
        <v>86.56</v>
      </c>
      <c r="G73" s="111" t="e">
        <f>F73*E73</f>
        <v>#REF!</v>
      </c>
    </row>
    <row r="74" spans="1:8" ht="15.75" customHeight="1" x14ac:dyDescent="0.2">
      <c r="A74" s="10">
        <v>7.2</v>
      </c>
      <c r="B74" s="3" t="s">
        <v>268</v>
      </c>
      <c r="C74" s="3" t="s">
        <v>465</v>
      </c>
      <c r="D74" s="1"/>
      <c r="E74" s="124"/>
      <c r="F74" s="124"/>
      <c r="G74" s="139"/>
    </row>
    <row r="75" spans="1:8" ht="15" customHeight="1" x14ac:dyDescent="0.2">
      <c r="A75" s="80" t="s">
        <v>422</v>
      </c>
      <c r="B75" s="82" t="s">
        <v>269</v>
      </c>
      <c r="C75" s="82" t="s">
        <v>464</v>
      </c>
      <c r="D75" s="83" t="s">
        <v>450</v>
      </c>
      <c r="E75" s="115" t="s">
        <v>450</v>
      </c>
      <c r="F75" s="115" t="s">
        <v>450</v>
      </c>
      <c r="G75" s="146" t="s">
        <v>450</v>
      </c>
    </row>
    <row r="76" spans="1:8" ht="67.5" customHeight="1" x14ac:dyDescent="0.2">
      <c r="A76" s="80"/>
      <c r="B76" s="97" t="s">
        <v>76</v>
      </c>
      <c r="C76" s="85" t="s">
        <v>23</v>
      </c>
      <c r="D76" s="83" t="e">
        <f>#REF!</f>
        <v>#REF!</v>
      </c>
      <c r="E76" s="115" t="e">
        <f>#REF!</f>
        <v>#REF!</v>
      </c>
      <c r="F76" s="115">
        <v>100</v>
      </c>
      <c r="G76" s="111" t="e">
        <f>F76*E76</f>
        <v>#REF!</v>
      </c>
    </row>
    <row r="77" spans="1:8" s="95" customFormat="1" x14ac:dyDescent="0.2">
      <c r="A77" s="283" t="s">
        <v>289</v>
      </c>
      <c r="B77" s="284"/>
      <c r="C77" s="284"/>
      <c r="D77" s="284"/>
      <c r="E77" s="284"/>
      <c r="F77" s="284"/>
      <c r="G77" s="145" t="e">
        <f>SUM(G73:G76)</f>
        <v>#REF!</v>
      </c>
    </row>
    <row r="78" spans="1:8" ht="25.5" x14ac:dyDescent="0.2">
      <c r="A78" s="78">
        <v>8</v>
      </c>
      <c r="B78" s="6" t="s">
        <v>315</v>
      </c>
      <c r="C78" s="5" t="s">
        <v>303</v>
      </c>
      <c r="D78" s="9"/>
      <c r="E78" s="125"/>
      <c r="F78" s="125"/>
      <c r="G78" s="147"/>
    </row>
    <row r="79" spans="1:8" ht="14.25" customHeight="1" x14ac:dyDescent="0.2">
      <c r="A79" s="10">
        <v>8.1</v>
      </c>
      <c r="B79" s="3" t="s">
        <v>178</v>
      </c>
      <c r="C79" s="3" t="s">
        <v>316</v>
      </c>
      <c r="D79" s="1"/>
      <c r="E79" s="124"/>
      <c r="F79" s="124"/>
      <c r="G79" s="139"/>
    </row>
    <row r="80" spans="1:8" ht="15.75" customHeight="1" x14ac:dyDescent="0.2">
      <c r="A80" s="80" t="s">
        <v>273</v>
      </c>
      <c r="B80" s="82" t="s">
        <v>467</v>
      </c>
      <c r="C80" s="82" t="s">
        <v>142</v>
      </c>
      <c r="D80" s="83" t="s">
        <v>450</v>
      </c>
      <c r="E80" s="115" t="s">
        <v>450</v>
      </c>
      <c r="F80" s="115" t="s">
        <v>450</v>
      </c>
      <c r="G80" s="146" t="s">
        <v>450</v>
      </c>
    </row>
    <row r="81" spans="1:10" ht="41.25" customHeight="1" x14ac:dyDescent="0.2">
      <c r="A81" s="86"/>
      <c r="B81" s="97" t="s">
        <v>77</v>
      </c>
      <c r="C81" s="84" t="s">
        <v>358</v>
      </c>
      <c r="D81" s="83" t="e">
        <f>#REF!</f>
        <v>#REF!</v>
      </c>
      <c r="E81" s="115" t="e">
        <f>#REF!</f>
        <v>#REF!</v>
      </c>
      <c r="F81" s="115">
        <v>4404.6400000000003</v>
      </c>
      <c r="G81" s="111" t="e">
        <f>F81*E81</f>
        <v>#REF!</v>
      </c>
    </row>
    <row r="82" spans="1:10" ht="31.5" customHeight="1" x14ac:dyDescent="0.2">
      <c r="A82" s="80" t="s">
        <v>423</v>
      </c>
      <c r="B82" s="82" t="s">
        <v>181</v>
      </c>
      <c r="C82" s="82" t="s">
        <v>180</v>
      </c>
      <c r="D82" s="83" t="s">
        <v>450</v>
      </c>
      <c r="E82" s="115" t="s">
        <v>450</v>
      </c>
      <c r="F82" s="115" t="s">
        <v>450</v>
      </c>
      <c r="G82" s="146" t="s">
        <v>450</v>
      </c>
    </row>
    <row r="83" spans="1:10" ht="57" customHeight="1" x14ac:dyDescent="0.2">
      <c r="A83" s="86"/>
      <c r="B83" s="97" t="s">
        <v>78</v>
      </c>
      <c r="C83" s="84" t="s">
        <v>470</v>
      </c>
      <c r="D83" s="83" t="e">
        <f>#REF!</f>
        <v>#REF!</v>
      </c>
      <c r="E83" s="115" t="e">
        <f>#REF!</f>
        <v>#REF!</v>
      </c>
      <c r="F83" s="115">
        <v>373.89</v>
      </c>
      <c r="G83" s="111" t="e">
        <f>F83*E83</f>
        <v>#REF!</v>
      </c>
    </row>
    <row r="84" spans="1:10" ht="47.25" customHeight="1" x14ac:dyDescent="0.2">
      <c r="A84" s="80" t="s">
        <v>424</v>
      </c>
      <c r="B84" s="82" t="s">
        <v>182</v>
      </c>
      <c r="C84" s="82" t="s">
        <v>253</v>
      </c>
      <c r="D84" s="83" t="s">
        <v>450</v>
      </c>
      <c r="E84" s="115" t="s">
        <v>450</v>
      </c>
      <c r="F84" s="115" t="s">
        <v>450</v>
      </c>
      <c r="G84" s="146" t="s">
        <v>450</v>
      </c>
    </row>
    <row r="85" spans="1:10" ht="57" customHeight="1" x14ac:dyDescent="0.2">
      <c r="A85" s="86"/>
      <c r="B85" s="97" t="s">
        <v>79</v>
      </c>
      <c r="C85" s="84" t="s">
        <v>179</v>
      </c>
      <c r="D85" s="83" t="e">
        <f>#REF!</f>
        <v>#REF!</v>
      </c>
      <c r="E85" s="115" t="e">
        <f>#REF!</f>
        <v>#REF!</v>
      </c>
      <c r="F85" s="115">
        <v>526.70000000000005</v>
      </c>
      <c r="G85" s="111" t="e">
        <f>F85*E85</f>
        <v>#REF!</v>
      </c>
      <c r="H85" s="132" t="s">
        <v>475</v>
      </c>
      <c r="I85" s="132" t="s">
        <v>476</v>
      </c>
      <c r="J85" s="132" t="s">
        <v>0</v>
      </c>
    </row>
    <row r="86" spans="1:10" ht="21" customHeight="1" x14ac:dyDescent="0.2">
      <c r="A86" s="80" t="s">
        <v>456</v>
      </c>
      <c r="B86" s="82" t="s">
        <v>467</v>
      </c>
      <c r="C86" s="82" t="s">
        <v>142</v>
      </c>
      <c r="D86" s="83" t="s">
        <v>450</v>
      </c>
      <c r="E86" s="115" t="s">
        <v>450</v>
      </c>
      <c r="F86" s="115" t="s">
        <v>450</v>
      </c>
      <c r="G86" s="146" t="s">
        <v>450</v>
      </c>
    </row>
    <row r="87" spans="1:10" ht="44.25" customHeight="1" x14ac:dyDescent="0.2">
      <c r="A87" s="86"/>
      <c r="B87" s="97" t="s">
        <v>80</v>
      </c>
      <c r="C87" s="84" t="s">
        <v>43</v>
      </c>
      <c r="D87" s="83" t="e">
        <f>#REF!</f>
        <v>#REF!</v>
      </c>
      <c r="E87" s="115" t="e">
        <f>#REF!</f>
        <v>#REF!</v>
      </c>
      <c r="F87" s="115">
        <v>4404.6400000000003</v>
      </c>
      <c r="G87" s="111" t="e">
        <f>F87*E87</f>
        <v>#REF!</v>
      </c>
    </row>
    <row r="88" spans="1:10" ht="45" customHeight="1" x14ac:dyDescent="0.2">
      <c r="A88" s="80" t="s">
        <v>458</v>
      </c>
      <c r="B88" s="82" t="s">
        <v>466</v>
      </c>
      <c r="C88" s="82" t="s">
        <v>457</v>
      </c>
      <c r="D88" s="83" t="s">
        <v>450</v>
      </c>
      <c r="E88" s="115" t="s">
        <v>450</v>
      </c>
      <c r="F88" s="115" t="s">
        <v>450</v>
      </c>
      <c r="G88" s="146" t="s">
        <v>450</v>
      </c>
    </row>
    <row r="89" spans="1:10" ht="62.25" customHeight="1" x14ac:dyDescent="0.2">
      <c r="A89" s="86"/>
      <c r="B89" s="97" t="s">
        <v>81</v>
      </c>
      <c r="C89" s="84" t="s">
        <v>44</v>
      </c>
      <c r="D89" s="83" t="e">
        <f>#REF!</f>
        <v>#REF!</v>
      </c>
      <c r="E89" s="115" t="e">
        <f>#REF!</f>
        <v>#REF!</v>
      </c>
      <c r="F89" s="115">
        <v>526.70000000000005</v>
      </c>
      <c r="G89" s="111" t="e">
        <f>F89*E89</f>
        <v>#REF!</v>
      </c>
    </row>
    <row r="90" spans="1:10" s="95" customFormat="1" x14ac:dyDescent="0.2">
      <c r="A90" s="283" t="s">
        <v>337</v>
      </c>
      <c r="B90" s="284"/>
      <c r="C90" s="284"/>
      <c r="D90" s="284"/>
      <c r="E90" s="284"/>
      <c r="F90" s="284"/>
      <c r="G90" s="145" t="e">
        <f>SUM(G81:G89)</f>
        <v>#REF!</v>
      </c>
    </row>
    <row r="91" spans="1:10" x14ac:dyDescent="0.2">
      <c r="A91" s="78">
        <v>9</v>
      </c>
      <c r="B91" s="6" t="s">
        <v>361</v>
      </c>
      <c r="C91" s="5" t="s">
        <v>304</v>
      </c>
      <c r="D91" s="9"/>
      <c r="E91" s="125"/>
      <c r="F91" s="125"/>
      <c r="G91" s="147"/>
    </row>
    <row r="92" spans="1:10" x14ac:dyDescent="0.2">
      <c r="A92" s="10">
        <v>9.1</v>
      </c>
      <c r="B92" s="7" t="s">
        <v>362</v>
      </c>
      <c r="C92" s="3" t="s">
        <v>305</v>
      </c>
      <c r="D92" s="1"/>
      <c r="E92" s="124"/>
      <c r="F92" s="124"/>
      <c r="G92" s="139"/>
    </row>
    <row r="93" spans="1:10" ht="38.25" x14ac:dyDescent="0.2">
      <c r="A93" s="80" t="s">
        <v>310</v>
      </c>
      <c r="B93" s="81" t="s">
        <v>183</v>
      </c>
      <c r="C93" s="82" t="s">
        <v>363</v>
      </c>
      <c r="D93" s="83" t="s">
        <v>450</v>
      </c>
      <c r="E93" s="115" t="s">
        <v>450</v>
      </c>
      <c r="F93" s="115" t="s">
        <v>450</v>
      </c>
      <c r="G93" s="146" t="s">
        <v>450</v>
      </c>
    </row>
    <row r="94" spans="1:10" ht="44.25" customHeight="1" x14ac:dyDescent="0.2">
      <c r="A94" s="80"/>
      <c r="B94" s="97" t="s">
        <v>82</v>
      </c>
      <c r="C94" s="84" t="s">
        <v>359</v>
      </c>
      <c r="D94" s="83" t="e">
        <f>#REF!</f>
        <v>#REF!</v>
      </c>
      <c r="E94" s="115" t="e">
        <f>#REF!</f>
        <v>#REF!</v>
      </c>
      <c r="F94" s="115">
        <v>4662.01</v>
      </c>
      <c r="G94" s="111" t="e">
        <f>F94*E94</f>
        <v>#REF!</v>
      </c>
    </row>
    <row r="95" spans="1:10" ht="30.75" customHeight="1" x14ac:dyDescent="0.2">
      <c r="A95" s="80" t="s">
        <v>425</v>
      </c>
      <c r="B95" s="81" t="s">
        <v>187</v>
      </c>
      <c r="C95" s="82" t="s">
        <v>186</v>
      </c>
      <c r="D95" s="83" t="s">
        <v>450</v>
      </c>
      <c r="E95" s="115" t="s">
        <v>450</v>
      </c>
      <c r="F95" s="115" t="s">
        <v>450</v>
      </c>
      <c r="G95" s="146" t="s">
        <v>450</v>
      </c>
    </row>
    <row r="96" spans="1:10" ht="52.5" customHeight="1" x14ac:dyDescent="0.2">
      <c r="A96" s="80"/>
      <c r="B96" s="97" t="s">
        <v>83</v>
      </c>
      <c r="C96" s="84" t="s">
        <v>453</v>
      </c>
      <c r="D96" s="83" t="e">
        <f>#REF!</f>
        <v>#REF!</v>
      </c>
      <c r="E96" s="115" t="e">
        <f>#REF!</f>
        <v>#REF!</v>
      </c>
      <c r="F96" s="115">
        <v>765.62</v>
      </c>
      <c r="G96" s="111" t="e">
        <f>F96*E96</f>
        <v>#REF!</v>
      </c>
      <c r="H96" s="132" t="s">
        <v>475</v>
      </c>
    </row>
    <row r="97" spans="1:8" ht="30.75" customHeight="1" x14ac:dyDescent="0.2">
      <c r="A97" s="80" t="s">
        <v>426</v>
      </c>
      <c r="B97" s="81" t="s">
        <v>184</v>
      </c>
      <c r="C97" s="82" t="s">
        <v>185</v>
      </c>
      <c r="D97" s="83" t="s">
        <v>450</v>
      </c>
      <c r="E97" s="115" t="s">
        <v>450</v>
      </c>
      <c r="F97" s="115" t="s">
        <v>450</v>
      </c>
      <c r="G97" s="146" t="s">
        <v>450</v>
      </c>
    </row>
    <row r="98" spans="1:8" ht="42.75" customHeight="1" x14ac:dyDescent="0.2">
      <c r="A98" s="80"/>
      <c r="B98" s="97" t="s">
        <v>84</v>
      </c>
      <c r="C98" s="84" t="s">
        <v>454</v>
      </c>
      <c r="D98" s="83" t="e">
        <f>#REF!</f>
        <v>#REF!</v>
      </c>
      <c r="E98" s="115" t="e">
        <f>#REF!</f>
        <v>#REF!</v>
      </c>
      <c r="F98" s="115">
        <v>731.39</v>
      </c>
      <c r="G98" s="111" t="e">
        <f>F98*E98</f>
        <v>#REF!</v>
      </c>
      <c r="H98" s="132" t="s">
        <v>475</v>
      </c>
    </row>
    <row r="99" spans="1:8" s="95" customFormat="1" x14ac:dyDescent="0.2">
      <c r="A99" s="283" t="s">
        <v>338</v>
      </c>
      <c r="B99" s="284"/>
      <c r="C99" s="284"/>
      <c r="D99" s="284"/>
      <c r="E99" s="284"/>
      <c r="F99" s="284"/>
      <c r="G99" s="145" t="e">
        <f>SUM(G94:G98)</f>
        <v>#REF!</v>
      </c>
    </row>
    <row r="100" spans="1:8" x14ac:dyDescent="0.2">
      <c r="A100" s="78">
        <v>10</v>
      </c>
      <c r="B100" s="8" t="s">
        <v>364</v>
      </c>
      <c r="C100" s="5" t="s">
        <v>306</v>
      </c>
      <c r="D100" s="9"/>
      <c r="E100" s="125"/>
      <c r="F100" s="125"/>
      <c r="G100" s="147"/>
    </row>
    <row r="101" spans="1:8" ht="25.5" x14ac:dyDescent="0.2">
      <c r="A101" s="10">
        <v>10.1</v>
      </c>
      <c r="B101" s="7" t="s">
        <v>254</v>
      </c>
      <c r="C101" s="3" t="s">
        <v>255</v>
      </c>
      <c r="D101" s="1"/>
      <c r="E101" s="124"/>
      <c r="F101" s="124"/>
      <c r="G101" s="139"/>
    </row>
    <row r="102" spans="1:8" ht="28.5" customHeight="1" x14ac:dyDescent="0.2">
      <c r="A102" s="80" t="s">
        <v>302</v>
      </c>
      <c r="B102" s="81" t="s">
        <v>468</v>
      </c>
      <c r="C102" s="82" t="s">
        <v>256</v>
      </c>
      <c r="D102" s="83" t="s">
        <v>450</v>
      </c>
      <c r="E102" s="115" t="s">
        <v>450</v>
      </c>
      <c r="F102" s="115" t="s">
        <v>450</v>
      </c>
      <c r="G102" s="146" t="s">
        <v>450</v>
      </c>
    </row>
    <row r="103" spans="1:8" ht="42.75" customHeight="1" x14ac:dyDescent="0.2">
      <c r="A103" s="86"/>
      <c r="B103" s="97" t="s">
        <v>85</v>
      </c>
      <c r="C103" s="84" t="s">
        <v>116</v>
      </c>
      <c r="D103" s="83" t="e">
        <f>#REF!</f>
        <v>#REF!</v>
      </c>
      <c r="E103" s="115" t="e">
        <f>#REF!</f>
        <v>#REF!</v>
      </c>
      <c r="F103" s="115">
        <v>4485.4399999999996</v>
      </c>
      <c r="G103" s="111" t="e">
        <f>F103*E103</f>
        <v>#REF!</v>
      </c>
    </row>
    <row r="104" spans="1:8" x14ac:dyDescent="0.2">
      <c r="A104" s="80" t="s">
        <v>427</v>
      </c>
      <c r="B104" s="81" t="s">
        <v>166</v>
      </c>
      <c r="C104" s="82" t="s">
        <v>167</v>
      </c>
      <c r="D104" s="83" t="s">
        <v>450</v>
      </c>
      <c r="E104" s="115" t="s">
        <v>450</v>
      </c>
      <c r="F104" s="115" t="s">
        <v>450</v>
      </c>
      <c r="G104" s="146" t="s">
        <v>450</v>
      </c>
    </row>
    <row r="105" spans="1:8" ht="57" customHeight="1" x14ac:dyDescent="0.2">
      <c r="A105" s="86"/>
      <c r="B105" s="97" t="s">
        <v>86</v>
      </c>
      <c r="C105" s="84" t="s">
        <v>455</v>
      </c>
      <c r="D105" s="83" t="e">
        <f>#REF!</f>
        <v>#REF!</v>
      </c>
      <c r="E105" s="115" t="e">
        <f>#REF!</f>
        <v>#REF!</v>
      </c>
      <c r="F105" s="115">
        <v>128.26</v>
      </c>
      <c r="G105" s="111" t="e">
        <f>F105*E105</f>
        <v>#REF!</v>
      </c>
    </row>
    <row r="106" spans="1:8" ht="33.75" customHeight="1" x14ac:dyDescent="0.2">
      <c r="A106" s="80" t="s">
        <v>428</v>
      </c>
      <c r="B106" s="81" t="s">
        <v>188</v>
      </c>
      <c r="C106" s="82" t="s">
        <v>257</v>
      </c>
      <c r="D106" s="83" t="s">
        <v>450</v>
      </c>
      <c r="E106" s="115" t="s">
        <v>450</v>
      </c>
      <c r="F106" s="115" t="s">
        <v>450</v>
      </c>
      <c r="G106" s="146" t="s">
        <v>450</v>
      </c>
    </row>
    <row r="107" spans="1:8" ht="71.25" customHeight="1" x14ac:dyDescent="0.2">
      <c r="A107" s="86"/>
      <c r="B107" s="97" t="s">
        <v>87</v>
      </c>
      <c r="C107" s="84" t="s">
        <v>118</v>
      </c>
      <c r="D107" s="83" t="e">
        <f>#REF!</f>
        <v>#REF!</v>
      </c>
      <c r="E107" s="115" t="e">
        <f>#REF!</f>
        <v>#REF!</v>
      </c>
      <c r="F107" s="115">
        <v>930.66</v>
      </c>
      <c r="G107" s="111" t="e">
        <f>F107*E107</f>
        <v>#REF!</v>
      </c>
    </row>
    <row r="108" spans="1:8" s="95" customFormat="1" x14ac:dyDescent="0.2">
      <c r="A108" s="283" t="s">
        <v>339</v>
      </c>
      <c r="B108" s="284"/>
      <c r="C108" s="284"/>
      <c r="D108" s="284"/>
      <c r="E108" s="284"/>
      <c r="F108" s="284"/>
      <c r="G108" s="145" t="e">
        <f>SUM(G103:G107)</f>
        <v>#REF!</v>
      </c>
    </row>
    <row r="109" spans="1:8" x14ac:dyDescent="0.2">
      <c r="A109" s="78">
        <v>11</v>
      </c>
      <c r="B109" s="8" t="s">
        <v>367</v>
      </c>
      <c r="C109" s="5" t="s">
        <v>298</v>
      </c>
      <c r="D109" s="9"/>
      <c r="E109" s="125"/>
      <c r="F109" s="125"/>
      <c r="G109" s="147"/>
    </row>
    <row r="110" spans="1:8" ht="18.75" customHeight="1" x14ac:dyDescent="0.2">
      <c r="A110" s="10">
        <v>11.1</v>
      </c>
      <c r="B110" s="7" t="s">
        <v>258</v>
      </c>
      <c r="C110" s="3" t="s">
        <v>259</v>
      </c>
      <c r="D110" s="1"/>
      <c r="E110" s="124"/>
      <c r="F110" s="124"/>
      <c r="G110" s="139"/>
    </row>
    <row r="111" spans="1:8" ht="32.25" customHeight="1" x14ac:dyDescent="0.2">
      <c r="A111" s="80" t="s">
        <v>300</v>
      </c>
      <c r="B111" s="81" t="s">
        <v>189</v>
      </c>
      <c r="C111" s="82" t="s">
        <v>260</v>
      </c>
      <c r="D111" s="83" t="s">
        <v>450</v>
      </c>
      <c r="E111" s="115" t="s">
        <v>450</v>
      </c>
      <c r="F111" s="115" t="s">
        <v>450</v>
      </c>
      <c r="G111" s="146" t="s">
        <v>450</v>
      </c>
    </row>
    <row r="112" spans="1:8" ht="55.5" customHeight="1" x14ac:dyDescent="0.2">
      <c r="A112" s="80"/>
      <c r="B112" s="97" t="s">
        <v>88</v>
      </c>
      <c r="C112" s="84" t="s">
        <v>24</v>
      </c>
      <c r="D112" s="83" t="e">
        <f>#REF!</f>
        <v>#REF!</v>
      </c>
      <c r="E112" s="115" t="e">
        <f>#REF!</f>
        <v>#REF!</v>
      </c>
      <c r="F112" s="115">
        <v>179.35</v>
      </c>
      <c r="G112" s="111" t="e">
        <f>F112*E112</f>
        <v>#REF!</v>
      </c>
    </row>
    <row r="113" spans="1:8" s="95" customFormat="1" x14ac:dyDescent="0.2">
      <c r="A113" s="283" t="s">
        <v>340</v>
      </c>
      <c r="B113" s="284"/>
      <c r="C113" s="284"/>
      <c r="D113" s="284"/>
      <c r="E113" s="284"/>
      <c r="F113" s="284"/>
      <c r="G113" s="145" t="e">
        <f>SUM(G112)</f>
        <v>#REF!</v>
      </c>
    </row>
    <row r="114" spans="1:8" x14ac:dyDescent="0.2">
      <c r="A114" s="78">
        <v>12</v>
      </c>
      <c r="B114" s="8" t="s">
        <v>368</v>
      </c>
      <c r="C114" s="5" t="s">
        <v>299</v>
      </c>
      <c r="D114" s="9"/>
      <c r="E114" s="125"/>
      <c r="F114" s="125"/>
      <c r="G114" s="147"/>
    </row>
    <row r="115" spans="1:8" ht="14.25" customHeight="1" x14ac:dyDescent="0.2">
      <c r="A115" s="10">
        <v>12.1</v>
      </c>
      <c r="B115" s="7" t="s">
        <v>190</v>
      </c>
      <c r="C115" s="3" t="s">
        <v>311</v>
      </c>
      <c r="D115" s="1"/>
      <c r="E115" s="124"/>
      <c r="F115" s="124"/>
      <c r="G115" s="139"/>
    </row>
    <row r="116" spans="1:8" ht="15" customHeight="1" x14ac:dyDescent="0.2">
      <c r="A116" s="80" t="s">
        <v>318</v>
      </c>
      <c r="B116" s="81" t="s">
        <v>191</v>
      </c>
      <c r="C116" s="82" t="s">
        <v>192</v>
      </c>
      <c r="D116" s="83" t="s">
        <v>450</v>
      </c>
      <c r="E116" s="115" t="s">
        <v>450</v>
      </c>
      <c r="F116" s="115" t="s">
        <v>450</v>
      </c>
      <c r="G116" s="146" t="s">
        <v>450</v>
      </c>
    </row>
    <row r="117" spans="1:8" ht="40.5" customHeight="1" x14ac:dyDescent="0.2">
      <c r="A117" s="80"/>
      <c r="B117" s="97" t="s">
        <v>89</v>
      </c>
      <c r="C117" s="84" t="s">
        <v>35</v>
      </c>
      <c r="D117" s="83" t="e">
        <f>#REF!</f>
        <v>#REF!</v>
      </c>
      <c r="E117" s="115" t="e">
        <f>#REF!</f>
        <v>#REF!</v>
      </c>
      <c r="F117" s="115">
        <v>729.25</v>
      </c>
      <c r="G117" s="111" t="e">
        <f>F117*E117</f>
        <v>#REF!</v>
      </c>
    </row>
    <row r="118" spans="1:8" ht="17.25" customHeight="1" x14ac:dyDescent="0.2">
      <c r="A118" s="10">
        <v>12.2</v>
      </c>
      <c r="B118" s="7" t="s">
        <v>370</v>
      </c>
      <c r="C118" s="3" t="s">
        <v>371</v>
      </c>
      <c r="D118" s="1"/>
      <c r="E118" s="124"/>
      <c r="F118" s="124"/>
      <c r="G118" s="139"/>
    </row>
    <row r="119" spans="1:8" ht="43.5" customHeight="1" x14ac:dyDescent="0.2">
      <c r="A119" s="80" t="s">
        <v>136</v>
      </c>
      <c r="B119" s="81" t="s">
        <v>369</v>
      </c>
      <c r="C119" s="82" t="s">
        <v>312</v>
      </c>
      <c r="D119" s="83" t="s">
        <v>450</v>
      </c>
      <c r="E119" s="115" t="s">
        <v>450</v>
      </c>
      <c r="F119" s="115" t="s">
        <v>450</v>
      </c>
      <c r="G119" s="146" t="s">
        <v>450</v>
      </c>
    </row>
    <row r="120" spans="1:8" ht="45" customHeight="1" x14ac:dyDescent="0.2">
      <c r="A120" s="86"/>
      <c r="B120" s="97" t="s">
        <v>317</v>
      </c>
      <c r="C120" s="84" t="s">
        <v>471</v>
      </c>
      <c r="D120" s="83" t="e">
        <f>#REF!</f>
        <v>#REF!</v>
      </c>
      <c r="E120" s="115" t="e">
        <f>#REF!</f>
        <v>#REF!</v>
      </c>
      <c r="F120" s="115">
        <v>152.80000000000001</v>
      </c>
      <c r="G120" s="111" t="e">
        <f>F120*E120</f>
        <v>#REF!</v>
      </c>
      <c r="H120" s="135" t="s">
        <v>114</v>
      </c>
    </row>
    <row r="121" spans="1:8" ht="15" customHeight="1" x14ac:dyDescent="0.2">
      <c r="A121" s="10">
        <v>12.3</v>
      </c>
      <c r="B121" s="7" t="s">
        <v>372</v>
      </c>
      <c r="C121" s="3" t="s">
        <v>373</v>
      </c>
      <c r="D121" s="1"/>
      <c r="E121" s="124"/>
      <c r="F121" s="124"/>
      <c r="G121" s="139"/>
    </row>
    <row r="122" spans="1:8" ht="30.75" customHeight="1" x14ac:dyDescent="0.2">
      <c r="A122" s="80" t="s">
        <v>137</v>
      </c>
      <c r="B122" s="81" t="s">
        <v>197</v>
      </c>
      <c r="C122" s="82" t="s">
        <v>196</v>
      </c>
      <c r="D122" s="83" t="s">
        <v>450</v>
      </c>
      <c r="E122" s="115" t="s">
        <v>450</v>
      </c>
      <c r="F122" s="115" t="s">
        <v>450</v>
      </c>
      <c r="G122" s="146" t="s">
        <v>450</v>
      </c>
    </row>
    <row r="123" spans="1:8" ht="45" customHeight="1" x14ac:dyDescent="0.2">
      <c r="A123" s="86"/>
      <c r="B123" s="97" t="s">
        <v>90</v>
      </c>
      <c r="C123" s="84" t="s">
        <v>119</v>
      </c>
      <c r="D123" s="83" t="e">
        <f>#REF!</f>
        <v>#REF!</v>
      </c>
      <c r="E123" s="115" t="e">
        <f>#REF!</f>
        <v>#REF!</v>
      </c>
      <c r="F123" s="115">
        <v>61.5</v>
      </c>
      <c r="G123" s="111" t="e">
        <f>F123*E123</f>
        <v>#REF!</v>
      </c>
    </row>
    <row r="124" spans="1:8" ht="34.5" customHeight="1" x14ac:dyDescent="0.2">
      <c r="A124" s="2">
        <v>12.4</v>
      </c>
      <c r="B124" s="7" t="s">
        <v>374</v>
      </c>
      <c r="C124" s="3" t="s">
        <v>199</v>
      </c>
      <c r="D124" s="1"/>
      <c r="E124" s="124"/>
      <c r="F124" s="124"/>
      <c r="G124" s="139"/>
    </row>
    <row r="125" spans="1:8" ht="31.5" customHeight="1" x14ac:dyDescent="0.2">
      <c r="A125" s="80" t="s">
        <v>138</v>
      </c>
      <c r="B125" s="81" t="s">
        <v>198</v>
      </c>
      <c r="C125" s="82" t="s">
        <v>168</v>
      </c>
      <c r="D125" s="83" t="s">
        <v>450</v>
      </c>
      <c r="E125" s="115" t="s">
        <v>450</v>
      </c>
      <c r="F125" s="115" t="s">
        <v>450</v>
      </c>
      <c r="G125" s="146" t="s">
        <v>450</v>
      </c>
    </row>
    <row r="126" spans="1:8" ht="110.25" customHeight="1" x14ac:dyDescent="0.2">
      <c r="A126" s="86"/>
      <c r="B126" s="97" t="s">
        <v>317</v>
      </c>
      <c r="C126" s="84" t="s">
        <v>45</v>
      </c>
      <c r="D126" s="83" t="e">
        <f>#REF!</f>
        <v>#REF!</v>
      </c>
      <c r="E126" s="115" t="e">
        <f>#REF!</f>
        <v>#REF!</v>
      </c>
      <c r="F126" s="115">
        <v>1314.32</v>
      </c>
      <c r="G126" s="111" t="e">
        <f>F126*E126</f>
        <v>#REF!</v>
      </c>
      <c r="H126" s="135" t="s">
        <v>114</v>
      </c>
    </row>
    <row r="127" spans="1:8" s="95" customFormat="1" x14ac:dyDescent="0.2">
      <c r="A127" s="283" t="s">
        <v>341</v>
      </c>
      <c r="B127" s="284"/>
      <c r="C127" s="284"/>
      <c r="D127" s="284"/>
      <c r="E127" s="284"/>
      <c r="F127" s="284"/>
      <c r="G127" s="145" t="e">
        <f>SUM(G117:G126)</f>
        <v>#REF!</v>
      </c>
    </row>
    <row r="128" spans="1:8" x14ac:dyDescent="0.2">
      <c r="A128" s="78">
        <v>13</v>
      </c>
      <c r="B128" s="5" t="s">
        <v>375</v>
      </c>
      <c r="C128" s="5" t="s">
        <v>261</v>
      </c>
      <c r="D128" s="9"/>
      <c r="E128" s="125"/>
      <c r="F128" s="125"/>
      <c r="G128" s="147"/>
    </row>
    <row r="129" spans="1:7" ht="31.5" customHeight="1" x14ac:dyDescent="0.2">
      <c r="A129" s="10">
        <v>13.1</v>
      </c>
      <c r="B129" s="3" t="s">
        <v>376</v>
      </c>
      <c r="C129" s="3" t="s">
        <v>377</v>
      </c>
      <c r="D129" s="1"/>
      <c r="E129" s="124"/>
      <c r="F129" s="124"/>
      <c r="G129" s="139"/>
    </row>
    <row r="130" spans="1:7" ht="27" customHeight="1" x14ac:dyDescent="0.2">
      <c r="A130" s="80" t="s">
        <v>325</v>
      </c>
      <c r="B130" s="82" t="s">
        <v>262</v>
      </c>
      <c r="C130" s="82" t="s">
        <v>263</v>
      </c>
      <c r="D130" s="83" t="s">
        <v>450</v>
      </c>
      <c r="E130" s="115" t="s">
        <v>450</v>
      </c>
      <c r="F130" s="115" t="s">
        <v>450</v>
      </c>
      <c r="G130" s="146" t="s">
        <v>450</v>
      </c>
    </row>
    <row r="131" spans="1:7" ht="52.5" customHeight="1" x14ac:dyDescent="0.2">
      <c r="A131" s="80"/>
      <c r="B131" s="97" t="s">
        <v>91</v>
      </c>
      <c r="C131" s="84" t="s">
        <v>120</v>
      </c>
      <c r="D131" s="83" t="e">
        <f>#REF!</f>
        <v>#REF!</v>
      </c>
      <c r="E131" s="115" t="e">
        <f>#REF!</f>
        <v>#REF!</v>
      </c>
      <c r="F131" s="115">
        <v>20.92</v>
      </c>
      <c r="G131" s="111" t="e">
        <f>F131*E131</f>
        <v>#REF!</v>
      </c>
    </row>
    <row r="132" spans="1:7" ht="32.25" customHeight="1" x14ac:dyDescent="0.2">
      <c r="A132" s="80" t="s">
        <v>139</v>
      </c>
      <c r="B132" s="82" t="s">
        <v>264</v>
      </c>
      <c r="C132" s="82" t="s">
        <v>265</v>
      </c>
      <c r="D132" s="83" t="s">
        <v>450</v>
      </c>
      <c r="E132" s="115" t="s">
        <v>450</v>
      </c>
      <c r="F132" s="115" t="s">
        <v>450</v>
      </c>
      <c r="G132" s="146" t="s">
        <v>450</v>
      </c>
    </row>
    <row r="133" spans="1:7" ht="57" customHeight="1" x14ac:dyDescent="0.2">
      <c r="A133" s="80"/>
      <c r="B133" s="97" t="s">
        <v>92</v>
      </c>
      <c r="C133" s="84" t="s">
        <v>462</v>
      </c>
      <c r="D133" s="83" t="e">
        <f>#REF!</f>
        <v>#REF!</v>
      </c>
      <c r="E133" s="115" t="e">
        <f>#REF!</f>
        <v>#REF!</v>
      </c>
      <c r="F133" s="115">
        <v>27.34</v>
      </c>
      <c r="G133" s="111" t="e">
        <f t="shared" ref="G133:G140" si="0">F133*E133</f>
        <v>#REF!</v>
      </c>
    </row>
    <row r="134" spans="1:7" ht="27" customHeight="1" x14ac:dyDescent="0.2">
      <c r="A134" s="80" t="s">
        <v>429</v>
      </c>
      <c r="B134" s="82" t="s">
        <v>200</v>
      </c>
      <c r="C134" s="82" t="s">
        <v>266</v>
      </c>
      <c r="D134" s="83" t="s">
        <v>450</v>
      </c>
      <c r="E134" s="115" t="s">
        <v>450</v>
      </c>
      <c r="F134" s="115" t="s">
        <v>450</v>
      </c>
      <c r="G134" s="146" t="s">
        <v>450</v>
      </c>
    </row>
    <row r="135" spans="1:7" ht="56.25" customHeight="1" x14ac:dyDescent="0.2">
      <c r="A135" s="80"/>
      <c r="B135" s="97" t="s">
        <v>93</v>
      </c>
      <c r="C135" s="85" t="s">
        <v>121</v>
      </c>
      <c r="D135" s="83" t="e">
        <f>#REF!</f>
        <v>#REF!</v>
      </c>
      <c r="E135" s="115" t="e">
        <f>#REF!</f>
        <v>#REF!</v>
      </c>
      <c r="F135" s="115">
        <v>12.73</v>
      </c>
      <c r="G135" s="111" t="e">
        <f t="shared" si="0"/>
        <v>#REF!</v>
      </c>
    </row>
    <row r="136" spans="1:7" ht="36.75" customHeight="1" x14ac:dyDescent="0.2">
      <c r="A136" s="80" t="s">
        <v>430</v>
      </c>
      <c r="B136" s="82" t="s">
        <v>201</v>
      </c>
      <c r="C136" s="82" t="s">
        <v>267</v>
      </c>
      <c r="D136" s="83" t="s">
        <v>450</v>
      </c>
      <c r="E136" s="115" t="s">
        <v>450</v>
      </c>
      <c r="F136" s="115" t="s">
        <v>450</v>
      </c>
      <c r="G136" s="146" t="s">
        <v>450</v>
      </c>
    </row>
    <row r="137" spans="1:7" ht="58.5" customHeight="1" x14ac:dyDescent="0.2">
      <c r="A137" s="80"/>
      <c r="B137" s="97" t="s">
        <v>94</v>
      </c>
      <c r="C137" s="85" t="s">
        <v>122</v>
      </c>
      <c r="D137" s="83" t="e">
        <f>#REF!</f>
        <v>#REF!</v>
      </c>
      <c r="E137" s="115" t="e">
        <f>#REF!</f>
        <v>#REF!</v>
      </c>
      <c r="F137" s="115">
        <v>20.38</v>
      </c>
      <c r="G137" s="111" t="e">
        <f t="shared" si="0"/>
        <v>#REF!</v>
      </c>
    </row>
    <row r="138" spans="1:7" ht="31.5" customHeight="1" x14ac:dyDescent="0.2">
      <c r="A138" s="10">
        <v>13.2</v>
      </c>
      <c r="B138" s="3" t="s">
        <v>378</v>
      </c>
      <c r="C138" s="3" t="s">
        <v>202</v>
      </c>
      <c r="D138" s="1"/>
      <c r="E138" s="124"/>
      <c r="F138" s="124"/>
      <c r="G138" s="139"/>
    </row>
    <row r="139" spans="1:7" ht="44.25" customHeight="1" x14ac:dyDescent="0.2">
      <c r="A139" s="80" t="s">
        <v>140</v>
      </c>
      <c r="B139" s="82" t="s">
        <v>379</v>
      </c>
      <c r="C139" s="82" t="s">
        <v>380</v>
      </c>
      <c r="D139" s="83" t="s">
        <v>450</v>
      </c>
      <c r="E139" s="115" t="s">
        <v>450</v>
      </c>
      <c r="F139" s="115" t="s">
        <v>450</v>
      </c>
      <c r="G139" s="146" t="s">
        <v>450</v>
      </c>
    </row>
    <row r="140" spans="1:7" ht="58.5" customHeight="1" x14ac:dyDescent="0.2">
      <c r="A140" s="80"/>
      <c r="B140" s="97" t="s">
        <v>95</v>
      </c>
      <c r="C140" s="84" t="s">
        <v>25</v>
      </c>
      <c r="D140" s="83" t="e">
        <f>#REF!</f>
        <v>#REF!</v>
      </c>
      <c r="E140" s="115" t="e">
        <f>#REF!</f>
        <v>#REF!</v>
      </c>
      <c r="F140" s="115">
        <v>20.92</v>
      </c>
      <c r="G140" s="111" t="e">
        <f t="shared" si="0"/>
        <v>#REF!</v>
      </c>
    </row>
    <row r="141" spans="1:7" ht="100.5" customHeight="1" x14ac:dyDescent="0.2">
      <c r="A141" s="93"/>
      <c r="B141" s="97" t="s">
        <v>96</v>
      </c>
      <c r="C141" s="84" t="s">
        <v>26</v>
      </c>
      <c r="D141" s="83" t="e">
        <f>#REF!</f>
        <v>#REF!</v>
      </c>
      <c r="E141" s="115" t="e">
        <f>#REF!</f>
        <v>#REF!</v>
      </c>
      <c r="F141" s="115">
        <v>56.84</v>
      </c>
      <c r="G141" s="111" t="e">
        <f>F141*E141</f>
        <v>#REF!</v>
      </c>
    </row>
    <row r="142" spans="1:7" s="95" customFormat="1" x14ac:dyDescent="0.2">
      <c r="A142" s="283" t="s">
        <v>290</v>
      </c>
      <c r="B142" s="284"/>
      <c r="C142" s="284"/>
      <c r="D142" s="284"/>
      <c r="E142" s="284"/>
      <c r="F142" s="284"/>
      <c r="G142" s="145" t="e">
        <f>SUM(G131:G141)</f>
        <v>#REF!</v>
      </c>
    </row>
    <row r="143" spans="1:7" x14ac:dyDescent="0.2">
      <c r="A143" s="78">
        <v>14</v>
      </c>
      <c r="B143" s="5" t="s">
        <v>381</v>
      </c>
      <c r="C143" s="5" t="s">
        <v>324</v>
      </c>
      <c r="D143" s="9"/>
      <c r="E143" s="125"/>
      <c r="F143" s="125"/>
      <c r="G143" s="147"/>
    </row>
    <row r="144" spans="1:7" ht="18" customHeight="1" x14ac:dyDescent="0.2">
      <c r="A144" s="10">
        <v>14.1</v>
      </c>
      <c r="B144" s="3" t="s">
        <v>203</v>
      </c>
      <c r="C144" s="3" t="s">
        <v>383</v>
      </c>
      <c r="D144" s="1"/>
      <c r="E144" s="124"/>
      <c r="F144" s="124"/>
      <c r="G144" s="139"/>
    </row>
    <row r="145" spans="1:8" ht="31.5" customHeight="1" x14ac:dyDescent="0.2">
      <c r="A145" s="80" t="s">
        <v>141</v>
      </c>
      <c r="B145" s="82" t="s">
        <v>204</v>
      </c>
      <c r="C145" s="82" t="s">
        <v>384</v>
      </c>
      <c r="D145" s="83" t="s">
        <v>450</v>
      </c>
      <c r="E145" s="115" t="s">
        <v>450</v>
      </c>
      <c r="F145" s="115" t="s">
        <v>450</v>
      </c>
      <c r="G145" s="146" t="s">
        <v>450</v>
      </c>
    </row>
    <row r="146" spans="1:8" ht="152.25" customHeight="1" x14ac:dyDescent="0.2">
      <c r="A146" s="80"/>
      <c r="B146" s="97" t="s">
        <v>97</v>
      </c>
      <c r="C146" s="84" t="s">
        <v>46</v>
      </c>
      <c r="D146" s="83" t="e">
        <f>#REF!</f>
        <v>#REF!</v>
      </c>
      <c r="E146" s="115" t="e">
        <f>#REF!</f>
        <v>#REF!</v>
      </c>
      <c r="F146" s="115">
        <v>212.38</v>
      </c>
      <c r="G146" s="111" t="e">
        <f>F146*E146</f>
        <v>#REF!</v>
      </c>
    </row>
    <row r="147" spans="1:8" ht="29.25" customHeight="1" x14ac:dyDescent="0.2">
      <c r="A147" s="10">
        <v>14.2</v>
      </c>
      <c r="B147" s="3" t="s">
        <v>205</v>
      </c>
      <c r="C147" s="3" t="s">
        <v>314</v>
      </c>
      <c r="D147" s="1"/>
      <c r="E147" s="124"/>
      <c r="F147" s="124"/>
      <c r="G147" s="139"/>
    </row>
    <row r="148" spans="1:8" ht="32.25" customHeight="1" x14ac:dyDescent="0.2">
      <c r="A148" s="80" t="s">
        <v>431</v>
      </c>
      <c r="B148" s="82" t="s">
        <v>206</v>
      </c>
      <c r="C148" s="82" t="s">
        <v>207</v>
      </c>
      <c r="D148" s="83" t="s">
        <v>450</v>
      </c>
      <c r="E148" s="115" t="s">
        <v>450</v>
      </c>
      <c r="F148" s="115" t="s">
        <v>450</v>
      </c>
      <c r="G148" s="146" t="s">
        <v>450</v>
      </c>
    </row>
    <row r="149" spans="1:8" ht="42.75" customHeight="1" x14ac:dyDescent="0.2">
      <c r="A149" s="80"/>
      <c r="B149" s="97" t="s">
        <v>317</v>
      </c>
      <c r="C149" s="84" t="s">
        <v>47</v>
      </c>
      <c r="D149" s="83" t="e">
        <f>#REF!</f>
        <v>#REF!</v>
      </c>
      <c r="E149" s="115" t="e">
        <f>#REF!</f>
        <v>#REF!</v>
      </c>
      <c r="F149" s="115">
        <v>567</v>
      </c>
      <c r="G149" s="111" t="e">
        <f>F149*E149</f>
        <v>#REF!</v>
      </c>
      <c r="H149" s="135" t="s">
        <v>114</v>
      </c>
    </row>
    <row r="150" spans="1:8" ht="36" customHeight="1" x14ac:dyDescent="0.2">
      <c r="A150" s="80" t="s">
        <v>432</v>
      </c>
      <c r="B150" s="82" t="s">
        <v>208</v>
      </c>
      <c r="C150" s="82" t="s">
        <v>365</v>
      </c>
      <c r="D150" s="83" t="s">
        <v>450</v>
      </c>
      <c r="E150" s="115" t="s">
        <v>450</v>
      </c>
      <c r="F150" s="115" t="s">
        <v>450</v>
      </c>
      <c r="G150" s="146" t="s">
        <v>450</v>
      </c>
    </row>
    <row r="151" spans="1:8" ht="41.25" customHeight="1" x14ac:dyDescent="0.2">
      <c r="A151" s="86"/>
      <c r="B151" s="97" t="s">
        <v>98</v>
      </c>
      <c r="C151" s="84" t="s">
        <v>402</v>
      </c>
      <c r="D151" s="83" t="e">
        <f>#REF!</f>
        <v>#REF!</v>
      </c>
      <c r="E151" s="115" t="e">
        <f>#REF!</f>
        <v>#REF!</v>
      </c>
      <c r="F151" s="115">
        <v>4485.4399999999996</v>
      </c>
      <c r="G151" s="111" t="e">
        <f>F151*E151</f>
        <v>#REF!</v>
      </c>
    </row>
    <row r="152" spans="1:8" ht="28.5" customHeight="1" x14ac:dyDescent="0.2">
      <c r="A152" s="80" t="s">
        <v>433</v>
      </c>
      <c r="B152" s="82" t="s">
        <v>209</v>
      </c>
      <c r="C152" s="82" t="s">
        <v>366</v>
      </c>
      <c r="D152" s="83" t="s">
        <v>450</v>
      </c>
      <c r="E152" s="115" t="s">
        <v>450</v>
      </c>
      <c r="F152" s="115" t="s">
        <v>450</v>
      </c>
      <c r="G152" s="146" t="s">
        <v>450</v>
      </c>
    </row>
    <row r="153" spans="1:8" ht="46.5" customHeight="1" x14ac:dyDescent="0.2">
      <c r="A153" s="86"/>
      <c r="B153" s="97" t="s">
        <v>99</v>
      </c>
      <c r="C153" s="84" t="s">
        <v>126</v>
      </c>
      <c r="D153" s="83" t="e">
        <f>#REF!</f>
        <v>#REF!</v>
      </c>
      <c r="E153" s="115" t="e">
        <f>#REF!</f>
        <v>#REF!</v>
      </c>
      <c r="F153" s="115">
        <v>658.54</v>
      </c>
      <c r="G153" s="111" t="e">
        <f>F153*E153</f>
        <v>#REF!</v>
      </c>
    </row>
    <row r="154" spans="1:8" ht="16.5" customHeight="1" x14ac:dyDescent="0.2">
      <c r="A154" s="10">
        <v>14.3</v>
      </c>
      <c r="B154" s="3" t="s">
        <v>210</v>
      </c>
      <c r="C154" s="3" t="s">
        <v>382</v>
      </c>
      <c r="D154" s="1"/>
      <c r="E154" s="124"/>
      <c r="F154" s="124"/>
      <c r="G154" s="139"/>
    </row>
    <row r="155" spans="1:8" ht="32.25" customHeight="1" x14ac:dyDescent="0.2">
      <c r="A155" s="80" t="s">
        <v>434</v>
      </c>
      <c r="B155" s="82" t="s">
        <v>213</v>
      </c>
      <c r="C155" s="82" t="s">
        <v>212</v>
      </c>
      <c r="D155" s="83" t="s">
        <v>450</v>
      </c>
      <c r="E155" s="115" t="s">
        <v>450</v>
      </c>
      <c r="F155" s="115" t="s">
        <v>450</v>
      </c>
      <c r="G155" s="146" t="s">
        <v>450</v>
      </c>
    </row>
    <row r="156" spans="1:8" ht="57.75" customHeight="1" x14ac:dyDescent="0.2">
      <c r="A156" s="80"/>
      <c r="B156" s="97" t="s">
        <v>317</v>
      </c>
      <c r="C156" s="84" t="s">
        <v>48</v>
      </c>
      <c r="D156" s="83" t="e">
        <f>#REF!</f>
        <v>#REF!</v>
      </c>
      <c r="E156" s="115" t="e">
        <f>#REF!</f>
        <v>#REF!</v>
      </c>
      <c r="F156" s="115">
        <v>525</v>
      </c>
      <c r="G156" s="111" t="e">
        <f>F156*E156</f>
        <v>#REF!</v>
      </c>
      <c r="H156" s="135" t="s">
        <v>114</v>
      </c>
    </row>
    <row r="157" spans="1:8" ht="18.75" customHeight="1" x14ac:dyDescent="0.2">
      <c r="A157" s="10">
        <v>14.4</v>
      </c>
      <c r="B157" s="3" t="s">
        <v>131</v>
      </c>
      <c r="C157" s="3" t="s">
        <v>313</v>
      </c>
      <c r="D157" s="1"/>
      <c r="E157" s="124"/>
      <c r="F157" s="124"/>
      <c r="G157" s="139"/>
    </row>
    <row r="158" spans="1:8" ht="23.25" customHeight="1" x14ac:dyDescent="0.2">
      <c r="A158" s="80" t="s">
        <v>435</v>
      </c>
      <c r="B158" s="82" t="s">
        <v>132</v>
      </c>
      <c r="C158" s="82" t="s">
        <v>133</v>
      </c>
      <c r="D158" s="83" t="s">
        <v>450</v>
      </c>
      <c r="E158" s="115" t="s">
        <v>450</v>
      </c>
      <c r="F158" s="115" t="s">
        <v>450</v>
      </c>
      <c r="G158" s="146" t="s">
        <v>450</v>
      </c>
    </row>
    <row r="159" spans="1:8" ht="44.25" customHeight="1" x14ac:dyDescent="0.2">
      <c r="A159" s="80"/>
      <c r="B159" s="97" t="s">
        <v>317</v>
      </c>
      <c r="C159" s="84" t="s">
        <v>27</v>
      </c>
      <c r="D159" s="83" t="e">
        <f>#REF!</f>
        <v>#REF!</v>
      </c>
      <c r="E159" s="115" t="e">
        <f>#REF!</f>
        <v>#REF!</v>
      </c>
      <c r="F159" s="115">
        <v>860.15</v>
      </c>
      <c r="G159" s="111" t="e">
        <f>F159*E159</f>
        <v>#REF!</v>
      </c>
      <c r="H159" s="135" t="s">
        <v>114</v>
      </c>
    </row>
    <row r="160" spans="1:8" ht="30" customHeight="1" x14ac:dyDescent="0.2">
      <c r="A160" s="10">
        <v>14.5</v>
      </c>
      <c r="B160" s="3" t="s">
        <v>193</v>
      </c>
      <c r="C160" s="3" t="s">
        <v>459</v>
      </c>
      <c r="D160" s="1"/>
      <c r="E160" s="124"/>
      <c r="F160" s="124"/>
      <c r="G160" s="139"/>
    </row>
    <row r="161" spans="1:8" ht="43.5" customHeight="1" x14ac:dyDescent="0.2">
      <c r="A161" s="80" t="s">
        <v>436</v>
      </c>
      <c r="B161" s="81" t="s">
        <v>194</v>
      </c>
      <c r="C161" s="82" t="s">
        <v>195</v>
      </c>
      <c r="D161" s="83" t="s">
        <v>450</v>
      </c>
      <c r="E161" s="115" t="s">
        <v>450</v>
      </c>
      <c r="F161" s="115" t="s">
        <v>450</v>
      </c>
      <c r="G161" s="146" t="s">
        <v>450</v>
      </c>
    </row>
    <row r="162" spans="1:8" ht="42" customHeight="1" x14ac:dyDescent="0.2">
      <c r="A162" s="86"/>
      <c r="B162" s="97" t="s">
        <v>317</v>
      </c>
      <c r="C162" s="84" t="s">
        <v>28</v>
      </c>
      <c r="D162" s="83" t="e">
        <f>#REF!</f>
        <v>#REF!</v>
      </c>
      <c r="E162" s="115" t="e">
        <f>#REF!</f>
        <v>#REF!</v>
      </c>
      <c r="F162" s="115">
        <v>67.260000000000005</v>
      </c>
      <c r="G162" s="111" t="e">
        <f>F162*E162</f>
        <v>#REF!</v>
      </c>
      <c r="H162" s="135" t="s">
        <v>115</v>
      </c>
    </row>
    <row r="163" spans="1:8" s="95" customFormat="1" x14ac:dyDescent="0.2">
      <c r="A163" s="283" t="s">
        <v>291</v>
      </c>
      <c r="B163" s="284"/>
      <c r="C163" s="284"/>
      <c r="D163" s="284"/>
      <c r="E163" s="284"/>
      <c r="F163" s="284"/>
      <c r="G163" s="145" t="e">
        <f>SUM(G146:G162)</f>
        <v>#REF!</v>
      </c>
    </row>
    <row r="164" spans="1:8" x14ac:dyDescent="0.2">
      <c r="A164" s="4">
        <v>15</v>
      </c>
      <c r="B164" s="5" t="s">
        <v>385</v>
      </c>
      <c r="C164" s="5" t="s">
        <v>326</v>
      </c>
      <c r="D164" s="9"/>
      <c r="E164" s="125"/>
      <c r="F164" s="125"/>
      <c r="G164" s="147"/>
    </row>
    <row r="165" spans="1:8" ht="18.75" customHeight="1" x14ac:dyDescent="0.2">
      <c r="A165" s="2">
        <v>15.1</v>
      </c>
      <c r="B165" s="3" t="s">
        <v>387</v>
      </c>
      <c r="C165" s="3" t="s">
        <v>388</v>
      </c>
      <c r="D165" s="1"/>
      <c r="E165" s="124"/>
      <c r="F165" s="124"/>
      <c r="G165" s="139"/>
    </row>
    <row r="166" spans="1:8" ht="32.25" customHeight="1" x14ac:dyDescent="0.2">
      <c r="A166" s="80" t="s">
        <v>437</v>
      </c>
      <c r="B166" s="82" t="s">
        <v>134</v>
      </c>
      <c r="C166" s="82" t="s">
        <v>413</v>
      </c>
      <c r="D166" s="83" t="s">
        <v>450</v>
      </c>
      <c r="E166" s="115" t="s">
        <v>450</v>
      </c>
      <c r="F166" s="115" t="s">
        <v>450</v>
      </c>
      <c r="G166" s="146" t="s">
        <v>450</v>
      </c>
    </row>
    <row r="167" spans="1:8" ht="76.5" x14ac:dyDescent="0.2">
      <c r="A167" s="86"/>
      <c r="B167" s="97" t="s">
        <v>317</v>
      </c>
      <c r="C167" s="84" t="s">
        <v>29</v>
      </c>
      <c r="D167" s="83" t="e">
        <f>#REF!</f>
        <v>#REF!</v>
      </c>
      <c r="E167" s="115" t="e">
        <f>#REF!</f>
        <v>#REF!</v>
      </c>
      <c r="F167" s="115">
        <v>122.27</v>
      </c>
      <c r="G167" s="111" t="e">
        <f>F167*E167</f>
        <v>#REF!</v>
      </c>
      <c r="H167" s="135" t="s">
        <v>115</v>
      </c>
    </row>
    <row r="168" spans="1:8" ht="15.75" customHeight="1" x14ac:dyDescent="0.2">
      <c r="A168" s="2">
        <v>15.2</v>
      </c>
      <c r="B168" s="3" t="s">
        <v>386</v>
      </c>
      <c r="C168" s="3" t="s">
        <v>169</v>
      </c>
      <c r="D168" s="1"/>
      <c r="E168" s="124"/>
      <c r="F168" s="124"/>
      <c r="G168" s="139"/>
    </row>
    <row r="169" spans="1:8" ht="27.75" customHeight="1" x14ac:dyDescent="0.2">
      <c r="A169" s="80" t="s">
        <v>438</v>
      </c>
      <c r="B169" s="82" t="s">
        <v>389</v>
      </c>
      <c r="C169" s="82" t="s">
        <v>214</v>
      </c>
      <c r="D169" s="83" t="s">
        <v>450</v>
      </c>
      <c r="E169" s="115" t="s">
        <v>450</v>
      </c>
      <c r="F169" s="115" t="s">
        <v>450</v>
      </c>
      <c r="G169" s="146" t="s">
        <v>450</v>
      </c>
    </row>
    <row r="170" spans="1:8" ht="66.75" customHeight="1" x14ac:dyDescent="0.2">
      <c r="A170" s="86"/>
      <c r="B170" s="97" t="s">
        <v>100</v>
      </c>
      <c r="C170" s="84" t="s">
        <v>49</v>
      </c>
      <c r="D170" s="83" t="e">
        <f>#REF!</f>
        <v>#REF!</v>
      </c>
      <c r="E170" s="115" t="e">
        <f>#REF!</f>
        <v>#REF!</v>
      </c>
      <c r="F170" s="115">
        <v>61.19</v>
      </c>
      <c r="G170" s="111" t="e">
        <f>F170*E170</f>
        <v>#REF!</v>
      </c>
    </row>
    <row r="171" spans="1:8" ht="15.75" customHeight="1" x14ac:dyDescent="0.2">
      <c r="A171" s="2">
        <v>15.3</v>
      </c>
      <c r="B171" s="3" t="s">
        <v>390</v>
      </c>
      <c r="C171" s="3" t="s">
        <v>391</v>
      </c>
      <c r="D171" s="1"/>
      <c r="E171" s="124"/>
      <c r="F171" s="124"/>
      <c r="G171" s="139"/>
    </row>
    <row r="172" spans="1:8" ht="31.5" customHeight="1" x14ac:dyDescent="0.2">
      <c r="A172" s="80" t="s">
        <v>439</v>
      </c>
      <c r="B172" s="82" t="s">
        <v>392</v>
      </c>
      <c r="C172" s="82" t="s">
        <v>215</v>
      </c>
      <c r="D172" s="83" t="s">
        <v>450</v>
      </c>
      <c r="E172" s="115" t="s">
        <v>450</v>
      </c>
      <c r="F172" s="115" t="s">
        <v>450</v>
      </c>
      <c r="G172" s="146" t="s">
        <v>450</v>
      </c>
    </row>
    <row r="173" spans="1:8" ht="54" customHeight="1" x14ac:dyDescent="0.2">
      <c r="A173" s="86"/>
      <c r="B173" s="97" t="s">
        <v>101</v>
      </c>
      <c r="C173" s="84" t="s">
        <v>50</v>
      </c>
      <c r="D173" s="83" t="e">
        <f>#REF!</f>
        <v>#REF!</v>
      </c>
      <c r="E173" s="115" t="e">
        <f>#REF!</f>
        <v>#REF!</v>
      </c>
      <c r="F173" s="115">
        <v>61.19</v>
      </c>
      <c r="G173" s="111" t="e">
        <f>F173*E173</f>
        <v>#REF!</v>
      </c>
    </row>
    <row r="174" spans="1:8" ht="14.25" customHeight="1" x14ac:dyDescent="0.2">
      <c r="A174" s="2">
        <v>15.4</v>
      </c>
      <c r="B174" s="3" t="s">
        <v>393</v>
      </c>
      <c r="C174" s="3" t="s">
        <v>279</v>
      </c>
      <c r="D174" s="1"/>
      <c r="E174" s="124"/>
      <c r="F174" s="124"/>
      <c r="G174" s="139"/>
    </row>
    <row r="175" spans="1:8" ht="28.5" customHeight="1" x14ac:dyDescent="0.2">
      <c r="A175" s="80" t="s">
        <v>440</v>
      </c>
      <c r="B175" s="82" t="s">
        <v>223</v>
      </c>
      <c r="C175" s="82" t="s">
        <v>394</v>
      </c>
      <c r="D175" s="83" t="s">
        <v>450</v>
      </c>
      <c r="E175" s="115" t="s">
        <v>450</v>
      </c>
      <c r="F175" s="115" t="s">
        <v>450</v>
      </c>
      <c r="G175" s="146" t="s">
        <v>450</v>
      </c>
    </row>
    <row r="176" spans="1:8" ht="40.5" customHeight="1" x14ac:dyDescent="0.2">
      <c r="A176" s="86"/>
      <c r="B176" s="97" t="s">
        <v>102</v>
      </c>
      <c r="C176" s="84" t="s">
        <v>124</v>
      </c>
      <c r="D176" s="83" t="e">
        <f>#REF!</f>
        <v>#REF!</v>
      </c>
      <c r="E176" s="115" t="e">
        <f>#REF!</f>
        <v>#REF!</v>
      </c>
      <c r="F176" s="115">
        <v>4089.76</v>
      </c>
      <c r="G176" s="111" t="e">
        <f>F176*E176</f>
        <v>#REF!</v>
      </c>
    </row>
    <row r="177" spans="1:10" ht="28.5" customHeight="1" x14ac:dyDescent="0.2">
      <c r="A177" s="80" t="s">
        <v>441</v>
      </c>
      <c r="B177" s="82" t="s">
        <v>216</v>
      </c>
      <c r="C177" s="82" t="s">
        <v>270</v>
      </c>
      <c r="D177" s="83" t="s">
        <v>450</v>
      </c>
      <c r="E177" s="115" t="s">
        <v>450</v>
      </c>
      <c r="F177" s="115" t="s">
        <v>450</v>
      </c>
      <c r="G177" s="146" t="s">
        <v>450</v>
      </c>
    </row>
    <row r="178" spans="1:10" ht="72" customHeight="1" x14ac:dyDescent="0.2">
      <c r="A178" s="86"/>
      <c r="B178" s="97" t="s">
        <v>103</v>
      </c>
      <c r="C178" s="84" t="s">
        <v>472</v>
      </c>
      <c r="D178" s="83" t="e">
        <f>#REF!</f>
        <v>#REF!</v>
      </c>
      <c r="E178" s="115" t="e">
        <f>#REF!</f>
        <v>#REF!</v>
      </c>
      <c r="F178" s="115">
        <v>489.76</v>
      </c>
      <c r="G178" s="111" t="e">
        <f>F178*E178</f>
        <v>#REF!</v>
      </c>
      <c r="H178" s="132" t="s">
        <v>53</v>
      </c>
    </row>
    <row r="179" spans="1:10" ht="33.75" customHeight="1" x14ac:dyDescent="0.2">
      <c r="A179" s="86"/>
      <c r="B179" s="97" t="s">
        <v>317</v>
      </c>
      <c r="C179" s="84" t="s">
        <v>360</v>
      </c>
      <c r="D179" s="83" t="e">
        <f>#REF!</f>
        <v>#REF!</v>
      </c>
      <c r="E179" s="115" t="e">
        <f>#REF!</f>
        <v>#REF!</v>
      </c>
      <c r="F179" s="115">
        <v>58</v>
      </c>
      <c r="G179" s="111" t="e">
        <f>F179*E179</f>
        <v>#REF!</v>
      </c>
      <c r="H179" s="135" t="s">
        <v>115</v>
      </c>
    </row>
    <row r="180" spans="1:10" ht="15" customHeight="1" x14ac:dyDescent="0.2">
      <c r="A180" s="2">
        <v>15.5</v>
      </c>
      <c r="B180" s="3" t="s">
        <v>217</v>
      </c>
      <c r="C180" s="3" t="s">
        <v>218</v>
      </c>
      <c r="D180" s="1"/>
      <c r="E180" s="124"/>
      <c r="F180" s="124"/>
      <c r="G180" s="139"/>
    </row>
    <row r="181" spans="1:10" ht="49.5" customHeight="1" x14ac:dyDescent="0.2">
      <c r="A181" s="80" t="s">
        <v>442</v>
      </c>
      <c r="B181" s="82" t="s">
        <v>395</v>
      </c>
      <c r="C181" s="82" t="s">
        <v>396</v>
      </c>
      <c r="D181" s="83" t="s">
        <v>450</v>
      </c>
      <c r="E181" s="115" t="s">
        <v>450</v>
      </c>
      <c r="F181" s="115" t="s">
        <v>450</v>
      </c>
      <c r="G181" s="146" t="s">
        <v>450</v>
      </c>
    </row>
    <row r="182" spans="1:10" ht="49.5" customHeight="1" x14ac:dyDescent="0.2">
      <c r="A182" s="86"/>
      <c r="B182" s="97" t="s">
        <v>104</v>
      </c>
      <c r="C182" s="84" t="s">
        <v>30</v>
      </c>
      <c r="D182" s="83" t="e">
        <f>#REF!</f>
        <v>#REF!</v>
      </c>
      <c r="E182" s="115" t="e">
        <f>#REF!</f>
        <v>#REF!</v>
      </c>
      <c r="F182" s="115">
        <v>657.56</v>
      </c>
      <c r="G182" s="111" t="e">
        <f>F182*E182</f>
        <v>#REF!</v>
      </c>
      <c r="H182" s="132" t="s">
        <v>54</v>
      </c>
      <c r="I182" s="132"/>
      <c r="J182" s="132">
        <v>1.333</v>
      </c>
    </row>
    <row r="183" spans="1:10" ht="17.25" customHeight="1" x14ac:dyDescent="0.2">
      <c r="A183" s="2">
        <v>15.6</v>
      </c>
      <c r="B183" s="3" t="s">
        <v>397</v>
      </c>
      <c r="C183" s="3" t="s">
        <v>224</v>
      </c>
      <c r="D183" s="1"/>
      <c r="E183" s="124"/>
      <c r="F183" s="124"/>
      <c r="G183" s="139"/>
    </row>
    <row r="184" spans="1:10" ht="42" customHeight="1" x14ac:dyDescent="0.2">
      <c r="A184" s="80" t="s">
        <v>443</v>
      </c>
      <c r="B184" s="82" t="s">
        <v>219</v>
      </c>
      <c r="C184" s="82" t="s">
        <v>400</v>
      </c>
      <c r="D184" s="83" t="s">
        <v>450</v>
      </c>
      <c r="E184" s="115" t="s">
        <v>450</v>
      </c>
      <c r="F184" s="115" t="s">
        <v>450</v>
      </c>
      <c r="G184" s="146" t="s">
        <v>450</v>
      </c>
    </row>
    <row r="185" spans="1:10" ht="57" customHeight="1" x14ac:dyDescent="0.2">
      <c r="A185" s="86"/>
      <c r="B185" s="97" t="s">
        <v>105</v>
      </c>
      <c r="C185" s="84" t="s">
        <v>31</v>
      </c>
      <c r="D185" s="83" t="e">
        <f>#REF!</f>
        <v>#REF!</v>
      </c>
      <c r="E185" s="115" t="e">
        <f>#REF!</f>
        <v>#REF!</v>
      </c>
      <c r="F185" s="115">
        <v>39.840000000000003</v>
      </c>
      <c r="G185" s="111" t="e">
        <f>F185*E185</f>
        <v>#REF!</v>
      </c>
    </row>
    <row r="186" spans="1:10" ht="45" customHeight="1" x14ac:dyDescent="0.2">
      <c r="A186" s="86"/>
      <c r="B186" s="97" t="s">
        <v>106</v>
      </c>
      <c r="C186" s="84" t="s">
        <v>32</v>
      </c>
      <c r="D186" s="83" t="e">
        <f>#REF!</f>
        <v>#REF!</v>
      </c>
      <c r="E186" s="115" t="e">
        <f>#REF!</f>
        <v>#REF!</v>
      </c>
      <c r="F186" s="115">
        <v>426.26</v>
      </c>
      <c r="G186" s="111" t="e">
        <f>F186*E186</f>
        <v>#REF!</v>
      </c>
    </row>
    <row r="187" spans="1:10" ht="27" customHeight="1" x14ac:dyDescent="0.2">
      <c r="A187" s="80" t="s">
        <v>444</v>
      </c>
      <c r="B187" s="82" t="s">
        <v>322</v>
      </c>
      <c r="C187" s="82" t="s">
        <v>323</v>
      </c>
      <c r="D187" s="83" t="s">
        <v>450</v>
      </c>
      <c r="E187" s="115" t="s">
        <v>450</v>
      </c>
      <c r="F187" s="115" t="s">
        <v>450</v>
      </c>
      <c r="G187" s="146" t="s">
        <v>450</v>
      </c>
    </row>
    <row r="188" spans="1:10" ht="71.25" customHeight="1" x14ac:dyDescent="0.2">
      <c r="A188" s="86"/>
      <c r="B188" s="97" t="s">
        <v>107</v>
      </c>
      <c r="C188" s="85" t="s">
        <v>33</v>
      </c>
      <c r="D188" s="83" t="e">
        <f>#REF!</f>
        <v>#REF!</v>
      </c>
      <c r="E188" s="115" t="e">
        <f>#REF!</f>
        <v>#REF!</v>
      </c>
      <c r="F188" s="115">
        <v>22.34</v>
      </c>
      <c r="G188" s="111" t="e">
        <f>F188*E188</f>
        <v>#REF!</v>
      </c>
    </row>
    <row r="189" spans="1:10" ht="43.5" customHeight="1" x14ac:dyDescent="0.2">
      <c r="A189" s="80" t="s">
        <v>123</v>
      </c>
      <c r="B189" s="82" t="s">
        <v>399</v>
      </c>
      <c r="C189" s="82" t="s">
        <v>398</v>
      </c>
      <c r="D189" s="83" t="s">
        <v>450</v>
      </c>
      <c r="E189" s="115" t="s">
        <v>450</v>
      </c>
      <c r="F189" s="115" t="s">
        <v>450</v>
      </c>
      <c r="G189" s="146" t="s">
        <v>450</v>
      </c>
    </row>
    <row r="190" spans="1:10" ht="58.5" customHeight="1" x14ac:dyDescent="0.2">
      <c r="A190" s="80"/>
      <c r="B190" s="97" t="s">
        <v>108</v>
      </c>
      <c r="C190" s="84" t="s">
        <v>34</v>
      </c>
      <c r="D190" s="83" t="e">
        <f>#REF!</f>
        <v>#REF!</v>
      </c>
      <c r="E190" s="115" t="e">
        <f>#REF!</f>
        <v>#REF!</v>
      </c>
      <c r="F190" s="115">
        <v>2.69</v>
      </c>
      <c r="G190" s="111" t="e">
        <f>F190*E190</f>
        <v>#REF!</v>
      </c>
    </row>
    <row r="191" spans="1:10" ht="50.25" customHeight="1" x14ac:dyDescent="0.2">
      <c r="A191" s="80"/>
      <c r="B191" s="97" t="s">
        <v>317</v>
      </c>
      <c r="C191" s="84" t="s">
        <v>36</v>
      </c>
      <c r="D191" s="83" t="e">
        <f>#REF!</f>
        <v>#REF!</v>
      </c>
      <c r="E191" s="115" t="e">
        <f>#REF!</f>
        <v>#REF!</v>
      </c>
      <c r="F191" s="115">
        <v>206.8</v>
      </c>
      <c r="G191" s="111" t="e">
        <f>F191*E191</f>
        <v>#REF!</v>
      </c>
      <c r="H191" s="135" t="s">
        <v>114</v>
      </c>
    </row>
    <row r="192" spans="1:10" ht="18" customHeight="1" x14ac:dyDescent="0.2">
      <c r="A192" s="2">
        <v>15.7</v>
      </c>
      <c r="B192" s="3" t="s">
        <v>220</v>
      </c>
      <c r="C192" s="3" t="s">
        <v>221</v>
      </c>
      <c r="D192" s="1"/>
      <c r="E192" s="124"/>
      <c r="F192" s="124"/>
      <c r="G192" s="139"/>
    </row>
    <row r="193" spans="1:8" ht="34.5" customHeight="1" x14ac:dyDescent="0.2">
      <c r="A193" s="80" t="s">
        <v>445</v>
      </c>
      <c r="B193" s="82" t="s">
        <v>222</v>
      </c>
      <c r="C193" s="82" t="s">
        <v>296</v>
      </c>
      <c r="D193" s="83" t="s">
        <v>450</v>
      </c>
      <c r="E193" s="115" t="s">
        <v>450</v>
      </c>
      <c r="F193" s="115" t="s">
        <v>450</v>
      </c>
      <c r="G193" s="146" t="s">
        <v>450</v>
      </c>
    </row>
    <row r="194" spans="1:8" ht="39" customHeight="1" x14ac:dyDescent="0.2">
      <c r="A194" s="80"/>
      <c r="B194" s="97" t="s">
        <v>317</v>
      </c>
      <c r="C194" s="84" t="s">
        <v>125</v>
      </c>
      <c r="D194" s="83" t="e">
        <f>#REF!</f>
        <v>#REF!</v>
      </c>
      <c r="E194" s="115" t="e">
        <f>#REF!</f>
        <v>#REF!</v>
      </c>
      <c r="F194" s="115">
        <v>432.27</v>
      </c>
      <c r="G194" s="111" t="e">
        <f>F194*E194</f>
        <v>#REF!</v>
      </c>
      <c r="H194" s="135" t="s">
        <v>114</v>
      </c>
    </row>
    <row r="195" spans="1:8" ht="69" customHeight="1" x14ac:dyDescent="0.2">
      <c r="A195" s="80"/>
      <c r="B195" s="97" t="s">
        <v>317</v>
      </c>
      <c r="C195" s="84" t="s">
        <v>252</v>
      </c>
      <c r="D195" s="83" t="e">
        <f>#REF!</f>
        <v>#REF!</v>
      </c>
      <c r="E195" s="115" t="e">
        <f>#REF!</f>
        <v>#REF!</v>
      </c>
      <c r="F195" s="115">
        <v>712.49</v>
      </c>
      <c r="G195" s="111" t="e">
        <f>F195*E195</f>
        <v>#REF!</v>
      </c>
      <c r="H195" s="135" t="s">
        <v>114</v>
      </c>
    </row>
    <row r="196" spans="1:8" ht="33.75" customHeight="1" x14ac:dyDescent="0.2">
      <c r="A196" s="2">
        <v>15.8</v>
      </c>
      <c r="B196" s="3" t="s">
        <v>401</v>
      </c>
      <c r="C196" s="3" t="s">
        <v>403</v>
      </c>
      <c r="D196" s="1"/>
      <c r="E196" s="124"/>
      <c r="F196" s="124"/>
      <c r="G196" s="139"/>
    </row>
    <row r="197" spans="1:8" ht="27" customHeight="1" x14ac:dyDescent="0.2">
      <c r="A197" s="80" t="s">
        <v>446</v>
      </c>
      <c r="B197" s="82" t="s">
        <v>404</v>
      </c>
      <c r="C197" s="82" t="s">
        <v>405</v>
      </c>
      <c r="D197" s="83" t="s">
        <v>450</v>
      </c>
      <c r="E197" s="115" t="s">
        <v>450</v>
      </c>
      <c r="F197" s="115" t="s">
        <v>450</v>
      </c>
      <c r="G197" s="146" t="s">
        <v>450</v>
      </c>
    </row>
    <row r="198" spans="1:8" ht="44.25" customHeight="1" x14ac:dyDescent="0.2">
      <c r="A198" s="86"/>
      <c r="B198" s="97" t="s">
        <v>317</v>
      </c>
      <c r="C198" s="84" t="s">
        <v>4</v>
      </c>
      <c r="D198" s="83" t="e">
        <f>#REF!</f>
        <v>#REF!</v>
      </c>
      <c r="E198" s="115" t="e">
        <f>#REF!</f>
        <v>#REF!</v>
      </c>
      <c r="F198" s="115">
        <v>210</v>
      </c>
      <c r="G198" s="111" t="e">
        <f>F198*E198</f>
        <v>#REF!</v>
      </c>
      <c r="H198" s="135" t="s">
        <v>115</v>
      </c>
    </row>
    <row r="199" spans="1:8" s="95" customFormat="1" x14ac:dyDescent="0.2">
      <c r="A199" s="283" t="s">
        <v>342</v>
      </c>
      <c r="B199" s="287"/>
      <c r="C199" s="287"/>
      <c r="D199" s="287"/>
      <c r="E199" s="287"/>
      <c r="F199" s="287"/>
      <c r="G199" s="145" t="e">
        <f>SUM(G167:G198)</f>
        <v>#REF!</v>
      </c>
    </row>
    <row r="200" spans="1:8" ht="33.75" customHeight="1" x14ac:dyDescent="0.2">
      <c r="A200" s="4">
        <v>16</v>
      </c>
      <c r="B200" s="5" t="s">
        <v>127</v>
      </c>
      <c r="C200" s="5" t="s">
        <v>271</v>
      </c>
      <c r="D200" s="9"/>
      <c r="E200" s="125"/>
      <c r="F200" s="125"/>
      <c r="G200" s="147"/>
    </row>
    <row r="201" spans="1:8" ht="22.5" customHeight="1" x14ac:dyDescent="0.2">
      <c r="A201" s="2">
        <v>16.100000000000001</v>
      </c>
      <c r="B201" s="3" t="s">
        <v>128</v>
      </c>
      <c r="C201" s="3" t="s">
        <v>406</v>
      </c>
      <c r="D201" s="1"/>
      <c r="E201" s="124"/>
      <c r="F201" s="124"/>
      <c r="G201" s="139"/>
    </row>
    <row r="202" spans="1:8" ht="32.25" customHeight="1" x14ac:dyDescent="0.2">
      <c r="A202" s="80" t="s">
        <v>447</v>
      </c>
      <c r="B202" s="82" t="s">
        <v>129</v>
      </c>
      <c r="C202" s="82" t="s">
        <v>407</v>
      </c>
      <c r="D202" s="83" t="s">
        <v>450</v>
      </c>
      <c r="E202" s="115" t="s">
        <v>450</v>
      </c>
      <c r="F202" s="115" t="s">
        <v>450</v>
      </c>
      <c r="G202" s="146" t="s">
        <v>450</v>
      </c>
    </row>
    <row r="203" spans="1:8" ht="57" customHeight="1" x14ac:dyDescent="0.2">
      <c r="A203" s="86"/>
      <c r="B203" s="97" t="s">
        <v>109</v>
      </c>
      <c r="C203" s="84" t="s">
        <v>37</v>
      </c>
      <c r="D203" s="83" t="e">
        <f>#REF!</f>
        <v>#REF!</v>
      </c>
      <c r="E203" s="115" t="e">
        <f>#REF!</f>
        <v>#REF!</v>
      </c>
      <c r="F203" s="115">
        <v>32.049999999999997</v>
      </c>
      <c r="G203" s="111" t="e">
        <f>F203*E203</f>
        <v>#REF!</v>
      </c>
    </row>
    <row r="204" spans="1:8" ht="45" customHeight="1" x14ac:dyDescent="0.2">
      <c r="A204" s="80" t="s">
        <v>448</v>
      </c>
      <c r="B204" s="82" t="s">
        <v>408</v>
      </c>
      <c r="C204" s="82" t="s">
        <v>3</v>
      </c>
      <c r="D204" s="83" t="s">
        <v>450</v>
      </c>
      <c r="E204" s="115" t="s">
        <v>450</v>
      </c>
      <c r="F204" s="115" t="s">
        <v>450</v>
      </c>
      <c r="G204" s="146" t="s">
        <v>450</v>
      </c>
    </row>
    <row r="205" spans="1:8" ht="46.5" customHeight="1" x14ac:dyDescent="0.2">
      <c r="A205" s="86"/>
      <c r="B205" s="97" t="s">
        <v>110</v>
      </c>
      <c r="C205" s="84" t="s">
        <v>51</v>
      </c>
      <c r="D205" s="83" t="e">
        <f>#REF!</f>
        <v>#REF!</v>
      </c>
      <c r="E205" s="115" t="e">
        <f>#REF!</f>
        <v>#REF!</v>
      </c>
      <c r="F205" s="115">
        <v>43.49</v>
      </c>
      <c r="G205" s="111" t="e">
        <f>F205*E205</f>
        <v>#REF!</v>
      </c>
    </row>
    <row r="206" spans="1:8" ht="32.25" customHeight="1" x14ac:dyDescent="0.2">
      <c r="A206" s="2">
        <v>16.2</v>
      </c>
      <c r="B206" s="3" t="s">
        <v>130</v>
      </c>
      <c r="C206" s="3" t="s">
        <v>409</v>
      </c>
      <c r="D206" s="1"/>
      <c r="E206" s="124"/>
      <c r="F206" s="124"/>
      <c r="G206" s="139"/>
    </row>
    <row r="207" spans="1:8" ht="31.5" customHeight="1" x14ac:dyDescent="0.2">
      <c r="A207" s="80" t="s">
        <v>449</v>
      </c>
      <c r="B207" s="82" t="s">
        <v>411</v>
      </c>
      <c r="C207" s="82" t="s">
        <v>412</v>
      </c>
      <c r="D207" s="83" t="s">
        <v>450</v>
      </c>
      <c r="E207" s="115" t="s">
        <v>450</v>
      </c>
      <c r="F207" s="115" t="s">
        <v>450</v>
      </c>
      <c r="G207" s="146" t="s">
        <v>450</v>
      </c>
    </row>
    <row r="208" spans="1:8" ht="45" customHeight="1" x14ac:dyDescent="0.2">
      <c r="A208" s="86"/>
      <c r="B208" s="84" t="s">
        <v>111</v>
      </c>
      <c r="C208" s="84" t="s">
        <v>52</v>
      </c>
      <c r="D208" s="83" t="e">
        <f>#REF!</f>
        <v>#REF!</v>
      </c>
      <c r="E208" s="115" t="e">
        <f>#REF!</f>
        <v>#REF!</v>
      </c>
      <c r="F208" s="115">
        <v>20.92</v>
      </c>
      <c r="G208" s="111" t="e">
        <f>F208*E208</f>
        <v>#REF!</v>
      </c>
    </row>
    <row r="209" spans="1:8" ht="42" customHeight="1" x14ac:dyDescent="0.2">
      <c r="A209" s="86"/>
      <c r="B209" s="84" t="s">
        <v>112</v>
      </c>
      <c r="C209" s="84" t="s">
        <v>38</v>
      </c>
      <c r="D209" s="83" t="e">
        <f>#REF!</f>
        <v>#REF!</v>
      </c>
      <c r="E209" s="115" t="e">
        <f>#REF!</f>
        <v>#REF!</v>
      </c>
      <c r="F209" s="115">
        <v>396.53</v>
      </c>
      <c r="G209" s="111" t="e">
        <f>F209*E209</f>
        <v>#REF!</v>
      </c>
      <c r="H209" s="133" t="s">
        <v>451</v>
      </c>
    </row>
    <row r="210" spans="1:8" s="95" customFormat="1" x14ac:dyDescent="0.2">
      <c r="A210" s="283" t="s">
        <v>343</v>
      </c>
      <c r="B210" s="284"/>
      <c r="C210" s="284"/>
      <c r="D210" s="284"/>
      <c r="E210" s="284"/>
      <c r="F210" s="284"/>
      <c r="G210" s="145" t="e">
        <f>SUM(G203:G209)</f>
        <v>#REF!</v>
      </c>
    </row>
    <row r="211" spans="1:8" s="95" customFormat="1" ht="13.5" thickBot="1" x14ac:dyDescent="0.25">
      <c r="A211" s="289" t="s">
        <v>292</v>
      </c>
      <c r="B211" s="290"/>
      <c r="C211" s="290"/>
      <c r="D211" s="290"/>
      <c r="E211" s="290"/>
      <c r="F211" s="290"/>
      <c r="G211" s="144" t="e">
        <f>G210+G199+G163+G142+G127+G113+G108+G99+G90+G77+G69+G64+G57+G47+G20+G12</f>
        <v>#REF!</v>
      </c>
    </row>
    <row r="212" spans="1:8" x14ac:dyDescent="0.2">
      <c r="A212" s="11"/>
      <c r="B212" s="11"/>
      <c r="C212" s="11"/>
      <c r="D212" s="12"/>
      <c r="E212" s="126"/>
      <c r="F212" s="126"/>
      <c r="G212" s="140"/>
    </row>
    <row r="213" spans="1:8" x14ac:dyDescent="0.2">
      <c r="A213" s="11"/>
      <c r="B213" s="11"/>
      <c r="C213" s="11"/>
      <c r="D213" s="12"/>
      <c r="E213" s="126"/>
      <c r="F213" s="126"/>
      <c r="G213" s="140"/>
    </row>
    <row r="214" spans="1:8" x14ac:dyDescent="0.2">
      <c r="A214" s="11"/>
      <c r="B214" s="15"/>
      <c r="C214" s="16"/>
      <c r="D214" s="12"/>
      <c r="E214" s="126"/>
      <c r="F214" s="126"/>
      <c r="G214" s="119"/>
    </row>
    <row r="215" spans="1:8" x14ac:dyDescent="0.2">
      <c r="A215" s="11"/>
      <c r="B215" s="15"/>
      <c r="C215" s="16"/>
      <c r="D215" s="12"/>
      <c r="E215" s="126"/>
      <c r="F215" s="126"/>
      <c r="G215" s="119"/>
    </row>
    <row r="216" spans="1:8" x14ac:dyDescent="0.2">
      <c r="A216" s="11"/>
      <c r="B216" s="11"/>
      <c r="C216" s="11"/>
      <c r="D216" s="12"/>
      <c r="E216" s="126"/>
      <c r="F216" s="126"/>
      <c r="G216" s="119"/>
    </row>
    <row r="217" spans="1:8" x14ac:dyDescent="0.2">
      <c r="A217" s="11"/>
      <c r="B217" s="15"/>
      <c r="C217" s="16"/>
      <c r="D217" s="12"/>
      <c r="E217" s="126"/>
      <c r="F217" s="126"/>
      <c r="G217" s="119"/>
    </row>
    <row r="218" spans="1:8" x14ac:dyDescent="0.2">
      <c r="A218" s="11"/>
      <c r="B218" s="15"/>
      <c r="C218" s="16"/>
      <c r="D218" s="12"/>
      <c r="E218" s="126"/>
      <c r="F218" s="126"/>
      <c r="G218" s="140"/>
    </row>
    <row r="219" spans="1:8" x14ac:dyDescent="0.2">
      <c r="A219" s="11"/>
      <c r="B219" s="11"/>
      <c r="C219" s="11"/>
      <c r="D219" s="12"/>
      <c r="E219" s="126"/>
      <c r="F219" s="126"/>
      <c r="G219" s="119"/>
    </row>
    <row r="220" spans="1:8" x14ac:dyDescent="0.2">
      <c r="A220" s="11"/>
      <c r="B220" s="15"/>
      <c r="C220" s="16"/>
      <c r="D220" s="12"/>
      <c r="E220" s="126"/>
      <c r="F220" s="126"/>
      <c r="G220" s="119"/>
    </row>
    <row r="221" spans="1:8" x14ac:dyDescent="0.2">
      <c r="A221" s="11"/>
      <c r="B221" s="15"/>
      <c r="C221" s="16"/>
      <c r="D221" s="12"/>
      <c r="E221" s="126"/>
      <c r="F221" s="126"/>
      <c r="G221" s="119"/>
    </row>
    <row r="222" spans="1:8" x14ac:dyDescent="0.2">
      <c r="A222" s="11"/>
      <c r="B222" s="11"/>
      <c r="C222" s="11"/>
      <c r="D222" s="12"/>
      <c r="E222" s="126"/>
      <c r="F222" s="126"/>
      <c r="G222" s="119"/>
    </row>
    <row r="223" spans="1:8" x14ac:dyDescent="0.2">
      <c r="A223" s="11"/>
      <c r="B223" s="11"/>
      <c r="C223" s="11"/>
      <c r="D223" s="12"/>
      <c r="E223" s="126"/>
      <c r="F223" s="126"/>
      <c r="G223" s="141"/>
    </row>
    <row r="224" spans="1:8" x14ac:dyDescent="0.2">
      <c r="A224" s="11"/>
      <c r="B224" s="15"/>
      <c r="C224" s="16"/>
      <c r="D224" s="12"/>
      <c r="E224" s="126"/>
      <c r="F224" s="126"/>
    </row>
    <row r="225" spans="1:6" x14ac:dyDescent="0.2">
      <c r="A225" s="11"/>
      <c r="B225" s="15"/>
      <c r="C225" s="16"/>
      <c r="D225" s="12"/>
      <c r="E225" s="126"/>
      <c r="F225" s="126"/>
    </row>
    <row r="226" spans="1:6" x14ac:dyDescent="0.2">
      <c r="A226" s="11"/>
      <c r="B226" s="11"/>
      <c r="C226" s="11"/>
      <c r="D226" s="12"/>
      <c r="E226" s="126"/>
      <c r="F226" s="126"/>
    </row>
    <row r="227" spans="1:6" x14ac:dyDescent="0.2">
      <c r="A227" s="11"/>
      <c r="B227" s="11"/>
      <c r="C227" s="11"/>
      <c r="D227" s="12"/>
      <c r="E227" s="126"/>
      <c r="F227" s="126"/>
    </row>
    <row r="228" spans="1:6" x14ac:dyDescent="0.2">
      <c r="A228" s="11"/>
      <c r="B228" s="15"/>
      <c r="C228" s="16"/>
      <c r="D228" s="12"/>
      <c r="E228" s="126"/>
      <c r="F228" s="126"/>
    </row>
    <row r="229" spans="1:6" x14ac:dyDescent="0.2">
      <c r="A229" s="11"/>
      <c r="B229" s="11"/>
      <c r="C229" s="11"/>
      <c r="D229" s="12"/>
      <c r="E229" s="126"/>
      <c r="F229" s="126"/>
    </row>
    <row r="230" spans="1:6" x14ac:dyDescent="0.2">
      <c r="A230" s="11"/>
      <c r="B230" s="11"/>
      <c r="C230" s="11"/>
      <c r="D230" s="12"/>
      <c r="E230" s="126"/>
      <c r="F230" s="126"/>
    </row>
    <row r="231" spans="1:6" x14ac:dyDescent="0.2">
      <c r="A231" s="17"/>
      <c r="B231" s="15"/>
      <c r="C231" s="17"/>
      <c r="D231" s="12"/>
      <c r="E231" s="126"/>
      <c r="F231" s="126"/>
    </row>
    <row r="232" spans="1:6" x14ac:dyDescent="0.2">
      <c r="A232" s="11"/>
      <c r="B232" s="15"/>
      <c r="C232" s="16"/>
      <c r="D232" s="12"/>
      <c r="E232" s="126"/>
      <c r="F232" s="126"/>
    </row>
    <row r="233" spans="1:6" x14ac:dyDescent="0.2">
      <c r="A233" s="11"/>
      <c r="B233" s="11"/>
      <c r="C233" s="11"/>
      <c r="D233" s="12"/>
      <c r="E233" s="126"/>
      <c r="F233" s="126"/>
    </row>
    <row r="234" spans="1:6" x14ac:dyDescent="0.2">
      <c r="A234" s="11"/>
      <c r="B234" s="11"/>
      <c r="C234" s="11"/>
      <c r="D234" s="12"/>
      <c r="E234" s="126"/>
      <c r="F234" s="126"/>
    </row>
    <row r="235" spans="1:6" x14ac:dyDescent="0.2">
      <c r="A235" s="11"/>
      <c r="B235" s="11"/>
      <c r="C235" s="11"/>
      <c r="D235" s="12"/>
      <c r="E235" s="126"/>
      <c r="F235" s="126"/>
    </row>
    <row r="236" spans="1:6" x14ac:dyDescent="0.2">
      <c r="A236" s="11"/>
      <c r="B236" s="11"/>
      <c r="C236" s="11"/>
      <c r="D236" s="12"/>
      <c r="E236" s="126"/>
      <c r="F236" s="126"/>
    </row>
    <row r="237" spans="1:6" x14ac:dyDescent="0.2">
      <c r="A237" s="11"/>
      <c r="B237" s="15"/>
      <c r="C237" s="16"/>
      <c r="D237" s="12"/>
      <c r="E237" s="126"/>
      <c r="F237" s="126"/>
    </row>
    <row r="238" spans="1:6" x14ac:dyDescent="0.2">
      <c r="A238" s="11"/>
      <c r="B238" s="11"/>
      <c r="C238" s="11"/>
      <c r="D238" s="12"/>
      <c r="E238" s="126"/>
      <c r="F238" s="126"/>
    </row>
    <row r="239" spans="1:6" x14ac:dyDescent="0.2">
      <c r="A239" s="11"/>
      <c r="B239" s="15"/>
      <c r="C239" s="16"/>
      <c r="D239" s="12"/>
      <c r="E239" s="126"/>
      <c r="F239" s="126"/>
    </row>
    <row r="240" spans="1:6" x14ac:dyDescent="0.2">
      <c r="A240" s="11"/>
      <c r="B240" s="15"/>
      <c r="C240" s="16"/>
      <c r="D240" s="12"/>
      <c r="E240" s="126"/>
      <c r="F240" s="126"/>
    </row>
    <row r="241" spans="1:7" x14ac:dyDescent="0.2">
      <c r="A241" s="11"/>
      <c r="B241" s="11"/>
      <c r="C241" s="11"/>
      <c r="D241" s="12"/>
      <c r="E241" s="126"/>
      <c r="F241" s="126"/>
    </row>
    <row r="242" spans="1:7" x14ac:dyDescent="0.2">
      <c r="A242" s="11"/>
      <c r="B242" s="15"/>
      <c r="C242" s="16"/>
      <c r="D242" s="12"/>
      <c r="E242" s="126"/>
      <c r="F242" s="126"/>
    </row>
    <row r="243" spans="1:7" x14ac:dyDescent="0.2">
      <c r="A243" s="11"/>
      <c r="B243" s="11"/>
      <c r="C243" s="11"/>
      <c r="D243" s="12"/>
      <c r="E243" s="126"/>
      <c r="F243" s="126"/>
      <c r="G243" s="143"/>
    </row>
    <row r="244" spans="1:7" x14ac:dyDescent="0.2">
      <c r="A244" s="17"/>
      <c r="B244" s="15"/>
      <c r="C244" s="17"/>
      <c r="D244" s="12"/>
      <c r="E244" s="126"/>
      <c r="F244" s="126"/>
      <c r="G244" s="143"/>
    </row>
    <row r="245" spans="1:7" x14ac:dyDescent="0.2">
      <c r="A245" s="11"/>
      <c r="B245" s="15"/>
      <c r="C245" s="16"/>
      <c r="D245" s="12"/>
      <c r="E245" s="126"/>
      <c r="F245" s="126"/>
      <c r="G245" s="143"/>
    </row>
    <row r="246" spans="1:7" x14ac:dyDescent="0.2">
      <c r="A246" s="11"/>
      <c r="B246" s="15"/>
      <c r="C246" s="16"/>
      <c r="D246" s="12"/>
      <c r="E246" s="126"/>
      <c r="F246" s="126"/>
      <c r="G246" s="143"/>
    </row>
    <row r="247" spans="1:7" x14ac:dyDescent="0.2">
      <c r="A247" s="11"/>
      <c r="B247" s="11"/>
      <c r="C247" s="11"/>
      <c r="D247" s="12"/>
      <c r="E247" s="126"/>
      <c r="F247" s="126"/>
      <c r="G247" s="143"/>
    </row>
    <row r="248" spans="1:7" x14ac:dyDescent="0.2">
      <c r="A248" s="11"/>
      <c r="B248" s="15"/>
      <c r="C248" s="16"/>
      <c r="D248" s="12"/>
      <c r="E248" s="126"/>
      <c r="F248" s="126"/>
      <c r="G248" s="143"/>
    </row>
    <row r="249" spans="1:7" x14ac:dyDescent="0.2">
      <c r="A249" s="11"/>
      <c r="B249" s="11"/>
      <c r="C249" s="11"/>
      <c r="D249" s="12"/>
      <c r="E249" s="126"/>
      <c r="F249" s="126"/>
      <c r="G249" s="143"/>
    </row>
    <row r="250" spans="1:7" x14ac:dyDescent="0.2">
      <c r="A250" s="11"/>
      <c r="B250" s="15"/>
      <c r="C250" s="16"/>
      <c r="D250" s="12"/>
      <c r="E250" s="126"/>
      <c r="F250" s="126"/>
      <c r="G250" s="143"/>
    </row>
    <row r="251" spans="1:7" x14ac:dyDescent="0.2">
      <c r="A251" s="11"/>
      <c r="B251" s="15"/>
      <c r="C251" s="16"/>
      <c r="D251" s="12"/>
      <c r="E251" s="126"/>
      <c r="F251" s="126"/>
      <c r="G251" s="143"/>
    </row>
    <row r="252" spans="1:7" x14ac:dyDescent="0.2">
      <c r="A252" s="11"/>
      <c r="B252" s="11"/>
      <c r="C252" s="11"/>
      <c r="D252" s="12"/>
      <c r="E252" s="126"/>
      <c r="F252" s="126"/>
      <c r="G252" s="143"/>
    </row>
    <row r="253" spans="1:7" x14ac:dyDescent="0.2">
      <c r="A253" s="11"/>
      <c r="B253" s="11"/>
      <c r="C253" s="11"/>
      <c r="D253" s="12"/>
      <c r="E253" s="126"/>
      <c r="F253" s="126"/>
      <c r="G253" s="143"/>
    </row>
    <row r="254" spans="1:7" x14ac:dyDescent="0.2">
      <c r="A254" s="11"/>
      <c r="B254" s="15"/>
      <c r="C254" s="16"/>
      <c r="D254" s="12"/>
      <c r="E254" s="126"/>
      <c r="F254" s="126"/>
      <c r="G254" s="143"/>
    </row>
    <row r="255" spans="1:7" x14ac:dyDescent="0.2">
      <c r="A255" s="11"/>
      <c r="B255" s="15"/>
      <c r="C255" s="16"/>
      <c r="D255" s="12"/>
      <c r="E255" s="126"/>
      <c r="F255" s="126"/>
      <c r="G255" s="143"/>
    </row>
    <row r="256" spans="1:7" x14ac:dyDescent="0.2">
      <c r="A256" s="11"/>
      <c r="B256" s="11"/>
      <c r="C256" s="11"/>
      <c r="D256" s="12"/>
      <c r="E256" s="126"/>
      <c r="F256" s="126"/>
      <c r="G256" s="143"/>
    </row>
    <row r="257" spans="1:7" x14ac:dyDescent="0.2">
      <c r="A257" s="11"/>
      <c r="B257" s="11"/>
      <c r="C257" s="11"/>
      <c r="D257" s="12"/>
      <c r="E257" s="126"/>
      <c r="F257" s="126"/>
      <c r="G257" s="143"/>
    </row>
    <row r="258" spans="1:7" x14ac:dyDescent="0.2">
      <c r="A258" s="17"/>
      <c r="B258" s="15"/>
      <c r="C258" s="17"/>
      <c r="D258" s="12"/>
      <c r="E258" s="126"/>
      <c r="F258" s="126"/>
      <c r="G258" s="143"/>
    </row>
    <row r="259" spans="1:7" x14ac:dyDescent="0.2">
      <c r="A259" s="11"/>
      <c r="B259" s="15"/>
      <c r="C259" s="16"/>
      <c r="D259" s="12"/>
      <c r="E259" s="126"/>
      <c r="F259" s="126"/>
      <c r="G259" s="143"/>
    </row>
    <row r="260" spans="1:7" x14ac:dyDescent="0.2">
      <c r="A260" s="11"/>
      <c r="B260" s="15"/>
      <c r="C260" s="16"/>
      <c r="D260" s="12"/>
      <c r="E260" s="126"/>
      <c r="F260" s="126"/>
      <c r="G260" s="143"/>
    </row>
    <row r="261" spans="1:7" x14ac:dyDescent="0.2">
      <c r="A261" s="11"/>
      <c r="B261" s="18"/>
      <c r="C261" s="11"/>
      <c r="D261" s="12"/>
      <c r="E261" s="126"/>
      <c r="F261" s="126"/>
      <c r="G261" s="143"/>
    </row>
    <row r="262" spans="1:7" ht="30.75" customHeight="1" x14ac:dyDescent="0.2">
      <c r="A262" s="19"/>
      <c r="B262" s="19"/>
      <c r="C262" s="296"/>
      <c r="D262" s="296"/>
      <c r="E262" s="296"/>
      <c r="F262" s="296"/>
      <c r="G262" s="143"/>
    </row>
    <row r="263" spans="1:7" x14ac:dyDescent="0.2">
      <c r="G263" s="143"/>
    </row>
    <row r="264" spans="1:7" x14ac:dyDescent="0.2">
      <c r="G264" s="143"/>
    </row>
    <row r="265" spans="1:7" x14ac:dyDescent="0.2">
      <c r="G265" s="143"/>
    </row>
    <row r="266" spans="1:7" ht="15.75" x14ac:dyDescent="0.25">
      <c r="A266" s="294"/>
      <c r="B266" s="294"/>
      <c r="C266" s="294"/>
      <c r="D266" s="294"/>
      <c r="E266" s="294"/>
      <c r="F266" s="294"/>
      <c r="G266" s="143"/>
    </row>
    <row r="267" spans="1:7" ht="18" x14ac:dyDescent="0.25">
      <c r="A267" s="297"/>
      <c r="B267" s="298"/>
      <c r="C267" s="298"/>
      <c r="D267" s="298"/>
      <c r="E267" s="298"/>
      <c r="F267" s="298"/>
      <c r="G267" s="143"/>
    </row>
    <row r="268" spans="1:7" x14ac:dyDescent="0.2">
      <c r="A268" s="277"/>
      <c r="B268" s="279"/>
      <c r="C268" s="279"/>
      <c r="D268" s="277"/>
      <c r="E268" s="279"/>
      <c r="F268" s="279"/>
      <c r="G268" s="143"/>
    </row>
    <row r="269" spans="1:7" x14ac:dyDescent="0.2">
      <c r="A269" s="277"/>
      <c r="B269" s="279"/>
      <c r="C269" s="279"/>
      <c r="D269" s="277"/>
      <c r="E269" s="279"/>
      <c r="F269" s="279"/>
      <c r="G269" s="143"/>
    </row>
    <row r="270" spans="1:7" x14ac:dyDescent="0.2">
      <c r="A270" s="23"/>
      <c r="B270" s="24"/>
      <c r="C270" s="23"/>
      <c r="D270" s="25"/>
      <c r="E270" s="127"/>
      <c r="F270" s="127"/>
      <c r="G270" s="143"/>
    </row>
    <row r="271" spans="1:7" x14ac:dyDescent="0.2">
      <c r="A271" s="26"/>
      <c r="B271" s="27"/>
      <c r="C271" s="26"/>
      <c r="D271" s="28"/>
      <c r="E271" s="128"/>
      <c r="F271" s="128"/>
      <c r="G271" s="143"/>
    </row>
    <row r="272" spans="1:7" x14ac:dyDescent="0.2">
      <c r="A272" s="26"/>
      <c r="B272" s="27"/>
      <c r="C272" s="26"/>
      <c r="D272" s="21"/>
      <c r="E272" s="77"/>
      <c r="G272" s="143"/>
    </row>
    <row r="273" spans="1:7" x14ac:dyDescent="0.2">
      <c r="A273" s="29"/>
      <c r="B273" s="30"/>
      <c r="C273" s="29"/>
      <c r="D273" s="21"/>
      <c r="E273" s="77"/>
      <c r="G273" s="143"/>
    </row>
    <row r="274" spans="1:7" x14ac:dyDescent="0.2">
      <c r="A274" s="288"/>
      <c r="B274" s="288"/>
      <c r="C274" s="288"/>
      <c r="D274" s="288"/>
      <c r="E274" s="288"/>
      <c r="F274" s="288"/>
      <c r="G274" s="143"/>
    </row>
    <row r="275" spans="1:7" x14ac:dyDescent="0.2">
      <c r="A275" s="23"/>
      <c r="B275" s="24"/>
      <c r="C275" s="23"/>
      <c r="D275" s="25"/>
      <c r="E275" s="127"/>
      <c r="F275" s="127"/>
      <c r="G275" s="143"/>
    </row>
    <row r="276" spans="1:7" x14ac:dyDescent="0.2">
      <c r="A276" s="26"/>
      <c r="B276" s="27"/>
      <c r="C276" s="26"/>
      <c r="D276" s="28"/>
      <c r="E276" s="128"/>
      <c r="F276" s="128"/>
      <c r="G276" s="143"/>
    </row>
    <row r="277" spans="1:7" x14ac:dyDescent="0.2">
      <c r="A277" s="26"/>
      <c r="B277" s="27"/>
      <c r="C277" s="26"/>
      <c r="D277" s="21"/>
      <c r="E277" s="77"/>
      <c r="G277" s="143"/>
    </row>
    <row r="278" spans="1:7" x14ac:dyDescent="0.2">
      <c r="A278" s="29"/>
      <c r="B278" s="30"/>
      <c r="C278" s="29"/>
      <c r="D278" s="21"/>
      <c r="E278" s="77"/>
      <c r="G278" s="143"/>
    </row>
    <row r="279" spans="1:7" x14ac:dyDescent="0.2">
      <c r="A279" s="29"/>
      <c r="B279" s="30"/>
      <c r="C279" s="29"/>
      <c r="D279" s="21"/>
      <c r="E279" s="77"/>
      <c r="G279" s="143"/>
    </row>
    <row r="280" spans="1:7" x14ac:dyDescent="0.2">
      <c r="A280" s="288"/>
      <c r="B280" s="288"/>
      <c r="C280" s="288"/>
      <c r="D280" s="288"/>
      <c r="E280" s="288"/>
      <c r="F280" s="288"/>
      <c r="G280" s="143"/>
    </row>
    <row r="281" spans="1:7" x14ac:dyDescent="0.2">
      <c r="A281" s="23"/>
      <c r="B281" s="24"/>
      <c r="C281" s="23"/>
      <c r="D281" s="25"/>
      <c r="E281" s="127"/>
      <c r="F281" s="127"/>
      <c r="G281" s="143"/>
    </row>
    <row r="282" spans="1:7" x14ac:dyDescent="0.2">
      <c r="A282" s="26"/>
      <c r="B282" s="27"/>
      <c r="C282" s="26"/>
      <c r="D282" s="28"/>
      <c r="E282" s="128"/>
      <c r="F282" s="128"/>
      <c r="G282" s="143"/>
    </row>
    <row r="283" spans="1:7" x14ac:dyDescent="0.2">
      <c r="A283" s="26"/>
      <c r="B283" s="27"/>
      <c r="C283" s="26"/>
      <c r="D283" s="21"/>
      <c r="E283" s="77"/>
      <c r="G283" s="143"/>
    </row>
    <row r="284" spans="1:7" x14ac:dyDescent="0.2">
      <c r="A284" s="29"/>
      <c r="B284" s="30"/>
      <c r="C284" s="29"/>
      <c r="D284" s="21"/>
      <c r="E284" s="77"/>
      <c r="G284" s="143"/>
    </row>
    <row r="285" spans="1:7" x14ac:dyDescent="0.2">
      <c r="A285" s="29"/>
      <c r="B285" s="30"/>
      <c r="C285" s="29"/>
      <c r="D285" s="21"/>
      <c r="E285" s="77"/>
      <c r="G285" s="143"/>
    </row>
    <row r="286" spans="1:7" x14ac:dyDescent="0.2">
      <c r="A286" s="29"/>
      <c r="B286" s="30"/>
      <c r="C286" s="29"/>
      <c r="D286" s="21"/>
      <c r="E286" s="77"/>
      <c r="G286" s="143"/>
    </row>
    <row r="287" spans="1:7" x14ac:dyDescent="0.2">
      <c r="A287" s="29"/>
      <c r="B287" s="30"/>
      <c r="C287" s="29"/>
      <c r="D287" s="21"/>
      <c r="E287" s="77"/>
      <c r="G287" s="143"/>
    </row>
    <row r="288" spans="1:7" x14ac:dyDescent="0.2">
      <c r="A288" s="29"/>
      <c r="B288" s="30"/>
      <c r="C288" s="29"/>
      <c r="D288" s="21"/>
      <c r="E288" s="77"/>
      <c r="G288" s="143"/>
    </row>
    <row r="289" spans="1:7" x14ac:dyDescent="0.2">
      <c r="A289" s="29"/>
      <c r="B289" s="30"/>
      <c r="C289" s="29"/>
      <c r="D289" s="21"/>
      <c r="E289" s="77"/>
      <c r="G289" s="143"/>
    </row>
    <row r="290" spans="1:7" x14ac:dyDescent="0.2">
      <c r="A290" s="29"/>
      <c r="B290" s="30"/>
      <c r="C290" s="29"/>
      <c r="D290" s="21"/>
      <c r="E290" s="77"/>
      <c r="G290" s="143"/>
    </row>
    <row r="291" spans="1:7" x14ac:dyDescent="0.2">
      <c r="A291" s="26"/>
      <c r="B291" s="27"/>
      <c r="C291" s="26"/>
      <c r="D291" s="28"/>
      <c r="E291" s="128"/>
      <c r="F291" s="128"/>
      <c r="G291" s="143"/>
    </row>
    <row r="292" spans="1:7" x14ac:dyDescent="0.2">
      <c r="A292" s="26"/>
      <c r="B292" s="27"/>
      <c r="C292" s="26"/>
      <c r="D292" s="21"/>
      <c r="E292" s="77"/>
      <c r="G292" s="143"/>
    </row>
    <row r="293" spans="1:7" x14ac:dyDescent="0.2">
      <c r="A293" s="29"/>
      <c r="B293" s="30"/>
      <c r="C293" s="29"/>
      <c r="D293" s="21"/>
      <c r="E293" s="77"/>
      <c r="G293" s="143"/>
    </row>
    <row r="294" spans="1:7" x14ac:dyDescent="0.2">
      <c r="A294" s="288"/>
      <c r="B294" s="288"/>
      <c r="C294" s="288"/>
      <c r="D294" s="288"/>
      <c r="E294" s="288"/>
      <c r="F294" s="288"/>
      <c r="G294" s="143"/>
    </row>
    <row r="295" spans="1:7" x14ac:dyDescent="0.2">
      <c r="A295" s="23"/>
      <c r="B295" s="24"/>
      <c r="C295" s="23"/>
      <c r="D295" s="25"/>
      <c r="E295" s="127"/>
      <c r="F295" s="127"/>
      <c r="G295" s="143"/>
    </row>
    <row r="296" spans="1:7" x14ac:dyDescent="0.2">
      <c r="A296" s="26"/>
      <c r="B296" s="27"/>
      <c r="C296" s="26"/>
      <c r="D296" s="28"/>
      <c r="E296" s="128"/>
      <c r="F296" s="128"/>
      <c r="G296" s="143"/>
    </row>
    <row r="297" spans="1:7" x14ac:dyDescent="0.2">
      <c r="A297" s="26"/>
      <c r="B297" s="27"/>
      <c r="C297" s="26"/>
      <c r="D297" s="21"/>
      <c r="E297" s="77"/>
      <c r="G297" s="143"/>
    </row>
    <row r="298" spans="1:7" x14ac:dyDescent="0.2">
      <c r="A298" s="29"/>
      <c r="B298" s="30"/>
      <c r="C298" s="29"/>
      <c r="D298" s="21"/>
      <c r="E298" s="77"/>
      <c r="G298" s="143"/>
    </row>
    <row r="299" spans="1:7" x14ac:dyDescent="0.2">
      <c r="A299" s="29"/>
      <c r="B299" s="30"/>
      <c r="C299" s="29"/>
      <c r="D299" s="21"/>
      <c r="E299" s="77"/>
      <c r="G299" s="143"/>
    </row>
    <row r="300" spans="1:7" x14ac:dyDescent="0.2">
      <c r="A300" s="29"/>
      <c r="B300" s="30"/>
      <c r="C300" s="29"/>
      <c r="D300" s="21"/>
      <c r="E300" s="77"/>
      <c r="G300" s="143"/>
    </row>
    <row r="301" spans="1:7" x14ac:dyDescent="0.2">
      <c r="A301" s="26"/>
      <c r="B301" s="27"/>
      <c r="C301" s="26"/>
      <c r="D301" s="21"/>
      <c r="E301" s="77"/>
      <c r="G301" s="143"/>
    </row>
    <row r="302" spans="1:7" x14ac:dyDescent="0.2">
      <c r="A302" s="29"/>
      <c r="B302" s="30"/>
      <c r="C302" s="29"/>
      <c r="D302" s="21"/>
      <c r="E302" s="77"/>
      <c r="G302" s="143"/>
    </row>
    <row r="303" spans="1:7" x14ac:dyDescent="0.2">
      <c r="A303" s="29"/>
      <c r="B303" s="30"/>
      <c r="C303" s="29"/>
      <c r="D303" s="21"/>
      <c r="E303" s="77"/>
      <c r="G303" s="143"/>
    </row>
    <row r="304" spans="1:7" x14ac:dyDescent="0.2">
      <c r="A304" s="26"/>
      <c r="B304" s="27"/>
      <c r="C304" s="26"/>
      <c r="D304" s="21"/>
      <c r="E304" s="77"/>
      <c r="G304" s="143"/>
    </row>
    <row r="305" spans="1:7" x14ac:dyDescent="0.2">
      <c r="A305" s="29"/>
      <c r="B305" s="30"/>
      <c r="C305" s="29"/>
      <c r="D305" s="21"/>
      <c r="E305" s="77"/>
      <c r="G305" s="143"/>
    </row>
    <row r="306" spans="1:7" x14ac:dyDescent="0.2">
      <c r="A306" s="288"/>
      <c r="B306" s="288"/>
      <c r="C306" s="288"/>
      <c r="D306" s="288"/>
      <c r="E306" s="288"/>
      <c r="F306" s="288"/>
      <c r="G306" s="143"/>
    </row>
    <row r="307" spans="1:7" x14ac:dyDescent="0.2">
      <c r="A307" s="23"/>
      <c r="B307" s="24"/>
      <c r="C307" s="23"/>
      <c r="D307" s="25"/>
      <c r="E307" s="127"/>
      <c r="F307" s="127"/>
      <c r="G307" s="143"/>
    </row>
    <row r="308" spans="1:7" x14ac:dyDescent="0.2">
      <c r="A308" s="26"/>
      <c r="B308" s="27"/>
      <c r="C308" s="26"/>
      <c r="D308" s="28"/>
      <c r="E308" s="128"/>
      <c r="F308" s="128"/>
      <c r="G308" s="143"/>
    </row>
    <row r="309" spans="1:7" x14ac:dyDescent="0.2">
      <c r="A309" s="26"/>
      <c r="B309" s="27"/>
      <c r="C309" s="26"/>
      <c r="D309" s="21"/>
      <c r="E309" s="77"/>
      <c r="G309" s="143"/>
    </row>
    <row r="310" spans="1:7" x14ac:dyDescent="0.2">
      <c r="A310" s="29"/>
      <c r="B310" s="30"/>
      <c r="C310" s="29"/>
      <c r="D310" s="21"/>
      <c r="E310" s="77"/>
      <c r="G310" s="143"/>
    </row>
    <row r="311" spans="1:7" x14ac:dyDescent="0.2">
      <c r="A311" s="29"/>
      <c r="B311" s="30"/>
      <c r="C311" s="29"/>
      <c r="D311" s="21"/>
      <c r="E311" s="77"/>
      <c r="G311" s="143"/>
    </row>
    <row r="312" spans="1:7" x14ac:dyDescent="0.2">
      <c r="A312" s="29"/>
      <c r="B312" s="30"/>
      <c r="C312" s="29"/>
      <c r="D312" s="21"/>
      <c r="E312" s="77"/>
      <c r="G312" s="143"/>
    </row>
    <row r="313" spans="1:7" x14ac:dyDescent="0.2">
      <c r="A313" s="26"/>
      <c r="B313" s="27"/>
      <c r="C313" s="26"/>
      <c r="D313" s="21"/>
      <c r="E313" s="77"/>
      <c r="G313" s="143"/>
    </row>
    <row r="314" spans="1:7" x14ac:dyDescent="0.2">
      <c r="A314" s="29"/>
      <c r="B314" s="30"/>
      <c r="C314" s="29"/>
      <c r="D314" s="21"/>
      <c r="E314" s="77"/>
      <c r="G314" s="143"/>
    </row>
    <row r="315" spans="1:7" x14ac:dyDescent="0.2">
      <c r="A315" s="29"/>
      <c r="B315" s="30"/>
      <c r="C315" s="29"/>
      <c r="D315" s="21"/>
      <c r="E315" s="77"/>
      <c r="G315" s="143"/>
    </row>
    <row r="316" spans="1:7" x14ac:dyDescent="0.2">
      <c r="A316" s="29"/>
      <c r="B316" s="30"/>
      <c r="C316" s="29"/>
      <c r="D316" s="21"/>
      <c r="E316" s="77"/>
      <c r="G316" s="143"/>
    </row>
    <row r="317" spans="1:7" x14ac:dyDescent="0.2">
      <c r="A317" s="288"/>
      <c r="B317" s="288"/>
      <c r="C317" s="288"/>
      <c r="D317" s="288"/>
      <c r="E317" s="288"/>
      <c r="F317" s="288"/>
      <c r="G317" s="143"/>
    </row>
    <row r="318" spans="1:7" x14ac:dyDescent="0.2">
      <c r="A318" s="23"/>
      <c r="B318" s="24"/>
      <c r="C318" s="23"/>
      <c r="D318" s="25"/>
      <c r="E318" s="127"/>
      <c r="F318" s="127"/>
      <c r="G318" s="143"/>
    </row>
    <row r="319" spans="1:7" x14ac:dyDescent="0.2">
      <c r="A319" s="26"/>
      <c r="B319" s="27"/>
      <c r="C319" s="26"/>
      <c r="D319" s="28"/>
      <c r="E319" s="128"/>
      <c r="F319" s="128"/>
      <c r="G319" s="143"/>
    </row>
    <row r="320" spans="1:7" x14ac:dyDescent="0.2">
      <c r="A320" s="26"/>
      <c r="B320" s="27"/>
      <c r="C320" s="26"/>
      <c r="D320" s="21"/>
      <c r="E320" s="77"/>
      <c r="G320" s="143"/>
    </row>
    <row r="321" spans="1:7" x14ac:dyDescent="0.2">
      <c r="A321" s="29"/>
      <c r="B321" s="30"/>
      <c r="C321" s="29"/>
      <c r="D321" s="21"/>
      <c r="E321" s="77"/>
      <c r="G321" s="143"/>
    </row>
    <row r="322" spans="1:7" x14ac:dyDescent="0.2">
      <c r="A322" s="29"/>
      <c r="B322" s="30"/>
      <c r="C322" s="29"/>
      <c r="D322" s="21"/>
      <c r="E322" s="77"/>
      <c r="G322" s="143"/>
    </row>
    <row r="323" spans="1:7" x14ac:dyDescent="0.2">
      <c r="A323" s="26"/>
      <c r="B323" s="27"/>
      <c r="C323" s="26"/>
      <c r="D323" s="28"/>
      <c r="E323" s="128"/>
      <c r="F323" s="128"/>
      <c r="G323" s="143"/>
    </row>
    <row r="324" spans="1:7" x14ac:dyDescent="0.2">
      <c r="A324" s="26"/>
      <c r="B324" s="27"/>
      <c r="C324" s="26"/>
      <c r="D324" s="21"/>
      <c r="E324" s="77"/>
      <c r="G324" s="143"/>
    </row>
    <row r="325" spans="1:7" x14ac:dyDescent="0.2">
      <c r="A325" s="29"/>
      <c r="B325" s="30"/>
      <c r="C325" s="29"/>
      <c r="D325" s="21"/>
      <c r="E325" s="77"/>
      <c r="G325" s="143"/>
    </row>
    <row r="326" spans="1:7" x14ac:dyDescent="0.2">
      <c r="A326" s="288"/>
      <c r="B326" s="288"/>
      <c r="C326" s="288"/>
      <c r="D326" s="288"/>
      <c r="E326" s="288"/>
      <c r="F326" s="288"/>
      <c r="G326" s="143"/>
    </row>
    <row r="327" spans="1:7" x14ac:dyDescent="0.2">
      <c r="A327" s="23"/>
      <c r="B327" s="24"/>
      <c r="C327" s="23"/>
      <c r="D327" s="25"/>
      <c r="E327" s="127"/>
      <c r="F327" s="127"/>
      <c r="G327" s="143"/>
    </row>
    <row r="328" spans="1:7" x14ac:dyDescent="0.2">
      <c r="A328" s="26"/>
      <c r="B328" s="27"/>
      <c r="C328" s="26"/>
      <c r="D328" s="28"/>
      <c r="E328" s="128"/>
      <c r="F328" s="128"/>
      <c r="G328" s="143"/>
    </row>
    <row r="329" spans="1:7" x14ac:dyDescent="0.2">
      <c r="A329" s="26"/>
      <c r="B329" s="27"/>
      <c r="C329" s="26"/>
      <c r="D329" s="21"/>
      <c r="E329" s="77"/>
      <c r="G329" s="143"/>
    </row>
    <row r="330" spans="1:7" x14ac:dyDescent="0.2">
      <c r="A330" s="29"/>
      <c r="B330" s="30"/>
      <c r="C330" s="29"/>
      <c r="D330" s="21"/>
      <c r="E330" s="77"/>
      <c r="G330" s="143"/>
    </row>
    <row r="331" spans="1:7" x14ac:dyDescent="0.2">
      <c r="A331" s="26"/>
      <c r="B331" s="27"/>
      <c r="C331" s="26"/>
      <c r="D331" s="21"/>
      <c r="E331" s="77"/>
      <c r="G331" s="143"/>
    </row>
    <row r="332" spans="1:7" x14ac:dyDescent="0.2">
      <c r="A332" s="29"/>
      <c r="B332" s="30"/>
      <c r="C332" s="29"/>
      <c r="D332" s="21"/>
      <c r="E332" s="77"/>
      <c r="G332" s="143"/>
    </row>
    <row r="333" spans="1:7" x14ac:dyDescent="0.2">
      <c r="A333" s="288"/>
      <c r="B333" s="288"/>
      <c r="C333" s="288"/>
      <c r="D333" s="288"/>
      <c r="E333" s="288"/>
      <c r="F333" s="288"/>
      <c r="G333" s="143"/>
    </row>
    <row r="334" spans="1:7" x14ac:dyDescent="0.2">
      <c r="A334" s="295"/>
      <c r="B334" s="295"/>
      <c r="C334" s="295"/>
      <c r="D334" s="295"/>
      <c r="E334" s="295"/>
      <c r="F334" s="295"/>
      <c r="G334" s="143"/>
    </row>
    <row r="335" spans="1:7" x14ac:dyDescent="0.2">
      <c r="G335" s="143"/>
    </row>
    <row r="336" spans="1:7" x14ac:dyDescent="0.2">
      <c r="G336" s="143"/>
    </row>
    <row r="337" spans="1:7" x14ac:dyDescent="0.2">
      <c r="G337" s="143"/>
    </row>
    <row r="338" spans="1:7" ht="15.75" x14ac:dyDescent="0.25">
      <c r="A338" s="294"/>
      <c r="B338" s="294"/>
      <c r="C338" s="294"/>
      <c r="D338" s="294"/>
      <c r="E338" s="294"/>
      <c r="F338" s="294"/>
      <c r="G338" s="143"/>
    </row>
    <row r="339" spans="1:7" x14ac:dyDescent="0.2">
      <c r="A339" s="293"/>
      <c r="B339" s="293"/>
      <c r="C339" s="293"/>
      <c r="D339" s="293"/>
      <c r="E339" s="293"/>
      <c r="F339" s="293"/>
      <c r="G339" s="143"/>
    </row>
    <row r="340" spans="1:7" x14ac:dyDescent="0.2">
      <c r="A340" s="292"/>
      <c r="B340" s="279"/>
      <c r="C340" s="279"/>
      <c r="D340" s="277"/>
      <c r="E340" s="279"/>
      <c r="F340" s="279"/>
      <c r="G340" s="143"/>
    </row>
    <row r="341" spans="1:7" x14ac:dyDescent="0.2">
      <c r="A341" s="292"/>
      <c r="B341" s="279"/>
      <c r="C341" s="279"/>
      <c r="D341" s="277"/>
      <c r="E341" s="279"/>
      <c r="F341" s="279"/>
      <c r="G341" s="143"/>
    </row>
    <row r="342" spans="1:7" x14ac:dyDescent="0.2">
      <c r="A342" s="31"/>
      <c r="B342" s="32"/>
      <c r="C342" s="33"/>
      <c r="D342" s="25"/>
      <c r="E342" s="127"/>
      <c r="F342" s="127"/>
      <c r="G342" s="143"/>
    </row>
    <row r="343" spans="1:7" x14ac:dyDescent="0.2">
      <c r="A343" s="34"/>
      <c r="B343" s="35"/>
      <c r="C343" s="36"/>
      <c r="D343" s="28"/>
      <c r="E343" s="128"/>
      <c r="F343" s="128"/>
      <c r="G343" s="143"/>
    </row>
    <row r="344" spans="1:7" x14ac:dyDescent="0.2">
      <c r="A344" s="34"/>
      <c r="B344" s="35"/>
      <c r="C344" s="36"/>
      <c r="D344" s="21"/>
      <c r="E344" s="77"/>
      <c r="G344" s="143"/>
    </row>
    <row r="345" spans="1:7" x14ac:dyDescent="0.2">
      <c r="A345" s="37"/>
      <c r="B345" s="38"/>
      <c r="C345" s="39"/>
      <c r="D345" s="21"/>
      <c r="E345" s="77"/>
      <c r="G345" s="143"/>
    </row>
    <row r="346" spans="1:7" x14ac:dyDescent="0.2">
      <c r="A346" s="291"/>
      <c r="B346" s="291"/>
      <c r="C346" s="291"/>
      <c r="D346" s="291"/>
      <c r="E346" s="291"/>
      <c r="F346" s="291"/>
      <c r="G346" s="143"/>
    </row>
    <row r="347" spans="1:7" x14ac:dyDescent="0.2">
      <c r="A347" s="31"/>
      <c r="B347" s="32"/>
      <c r="C347" s="33"/>
      <c r="D347" s="25"/>
      <c r="E347" s="127"/>
      <c r="F347" s="127"/>
      <c r="G347" s="143"/>
    </row>
    <row r="348" spans="1:7" x14ac:dyDescent="0.2">
      <c r="A348" s="34"/>
      <c r="B348" s="35"/>
      <c r="C348" s="36"/>
      <c r="D348" s="28"/>
      <c r="E348" s="128"/>
      <c r="F348" s="128"/>
      <c r="G348" s="143"/>
    </row>
    <row r="349" spans="1:7" x14ac:dyDescent="0.2">
      <c r="A349" s="34"/>
      <c r="B349" s="35"/>
      <c r="C349" s="36"/>
      <c r="D349" s="21"/>
      <c r="E349" s="77"/>
      <c r="G349" s="143"/>
    </row>
    <row r="350" spans="1:7" x14ac:dyDescent="0.2">
      <c r="A350" s="37"/>
      <c r="B350" s="38"/>
      <c r="C350" s="39"/>
      <c r="D350" s="21"/>
      <c r="E350" s="77"/>
      <c r="G350" s="143"/>
    </row>
    <row r="351" spans="1:7" x14ac:dyDescent="0.2">
      <c r="A351" s="37"/>
      <c r="B351" s="38"/>
      <c r="C351" s="39"/>
      <c r="D351" s="21"/>
      <c r="E351" s="77"/>
      <c r="G351" s="143"/>
    </row>
    <row r="352" spans="1:7" x14ac:dyDescent="0.2">
      <c r="A352" s="291"/>
      <c r="B352" s="291"/>
      <c r="C352" s="291"/>
      <c r="D352" s="291"/>
      <c r="E352" s="291"/>
      <c r="F352" s="291"/>
      <c r="G352" s="143"/>
    </row>
    <row r="353" spans="1:7" x14ac:dyDescent="0.2">
      <c r="A353" s="31"/>
      <c r="B353" s="32"/>
      <c r="C353" s="33"/>
      <c r="D353" s="25"/>
      <c r="E353" s="127"/>
      <c r="F353" s="127"/>
      <c r="G353" s="143"/>
    </row>
    <row r="354" spans="1:7" x14ac:dyDescent="0.2">
      <c r="A354" s="34"/>
      <c r="B354" s="35"/>
      <c r="C354" s="36"/>
      <c r="D354" s="28"/>
      <c r="E354" s="128"/>
      <c r="F354" s="128"/>
      <c r="G354" s="143"/>
    </row>
    <row r="355" spans="1:7" x14ac:dyDescent="0.2">
      <c r="A355" s="34"/>
      <c r="B355" s="35"/>
      <c r="C355" s="36"/>
      <c r="D355" s="21"/>
      <c r="E355" s="77"/>
      <c r="G355" s="143"/>
    </row>
    <row r="356" spans="1:7" x14ac:dyDescent="0.2">
      <c r="A356" s="37"/>
      <c r="B356" s="38"/>
      <c r="C356" s="39"/>
      <c r="D356" s="21"/>
      <c r="E356" s="77"/>
      <c r="G356" s="143"/>
    </row>
    <row r="357" spans="1:7" x14ac:dyDescent="0.2">
      <c r="A357" s="37"/>
      <c r="B357" s="38"/>
      <c r="C357" s="39"/>
      <c r="D357" s="21"/>
      <c r="E357" s="77"/>
      <c r="G357" s="143"/>
    </row>
    <row r="358" spans="1:7" x14ac:dyDescent="0.2">
      <c r="A358" s="37"/>
      <c r="B358" s="38"/>
      <c r="C358" s="39"/>
      <c r="D358" s="21"/>
      <c r="E358" s="77"/>
      <c r="G358" s="143"/>
    </row>
    <row r="359" spans="1:7" x14ac:dyDescent="0.2">
      <c r="A359" s="37"/>
      <c r="B359" s="38"/>
      <c r="C359" s="39"/>
      <c r="D359" s="21"/>
      <c r="E359" s="77"/>
      <c r="G359" s="143"/>
    </row>
    <row r="360" spans="1:7" x14ac:dyDescent="0.2">
      <c r="A360" s="37"/>
      <c r="B360" s="38"/>
      <c r="C360" s="39"/>
      <c r="D360" s="21"/>
      <c r="E360" s="77"/>
      <c r="G360" s="143"/>
    </row>
    <row r="361" spans="1:7" x14ac:dyDescent="0.2">
      <c r="A361" s="37"/>
      <c r="B361" s="38"/>
      <c r="C361" s="39"/>
      <c r="D361" s="21"/>
      <c r="E361" s="77"/>
      <c r="G361" s="143"/>
    </row>
    <row r="362" spans="1:7" x14ac:dyDescent="0.2">
      <c r="A362" s="37"/>
      <c r="B362" s="38"/>
      <c r="C362" s="39"/>
      <c r="D362" s="21"/>
      <c r="E362" s="77"/>
      <c r="G362" s="143"/>
    </row>
    <row r="363" spans="1:7" x14ac:dyDescent="0.2">
      <c r="A363" s="34"/>
      <c r="B363" s="35"/>
      <c r="C363" s="36"/>
      <c r="D363" s="28"/>
      <c r="E363" s="128"/>
      <c r="F363" s="128"/>
      <c r="G363" s="143"/>
    </row>
    <row r="364" spans="1:7" x14ac:dyDescent="0.2">
      <c r="A364" s="34"/>
      <c r="B364" s="35"/>
      <c r="C364" s="36"/>
      <c r="D364" s="21"/>
      <c r="E364" s="77"/>
      <c r="G364" s="143"/>
    </row>
    <row r="365" spans="1:7" x14ac:dyDescent="0.2">
      <c r="A365" s="37"/>
      <c r="B365" s="38"/>
      <c r="C365" s="39"/>
      <c r="D365" s="21"/>
      <c r="E365" s="77"/>
      <c r="G365" s="143"/>
    </row>
    <row r="366" spans="1:7" x14ac:dyDescent="0.2">
      <c r="A366" s="291"/>
      <c r="B366" s="291"/>
      <c r="C366" s="291"/>
      <c r="D366" s="291"/>
      <c r="E366" s="291"/>
      <c r="F366" s="291"/>
      <c r="G366" s="143"/>
    </row>
    <row r="367" spans="1:7" x14ac:dyDescent="0.2">
      <c r="A367" s="31"/>
      <c r="B367" s="32"/>
      <c r="C367" s="33"/>
      <c r="D367" s="25"/>
      <c r="E367" s="127"/>
      <c r="F367" s="127"/>
      <c r="G367" s="143"/>
    </row>
    <row r="368" spans="1:7" x14ac:dyDescent="0.2">
      <c r="A368" s="34"/>
      <c r="B368" s="35"/>
      <c r="C368" s="36"/>
      <c r="D368" s="28"/>
      <c r="E368" s="128"/>
      <c r="F368" s="128"/>
      <c r="G368" s="143"/>
    </row>
    <row r="369" spans="1:7" x14ac:dyDescent="0.2">
      <c r="A369" s="34"/>
      <c r="B369" s="35"/>
      <c r="C369" s="36"/>
      <c r="D369" s="21"/>
      <c r="E369" s="77"/>
      <c r="G369" s="143"/>
    </row>
    <row r="370" spans="1:7" x14ac:dyDescent="0.2">
      <c r="A370" s="37"/>
      <c r="B370" s="38"/>
      <c r="C370" s="39"/>
      <c r="D370" s="21"/>
      <c r="E370" s="77"/>
      <c r="G370" s="143"/>
    </row>
    <row r="371" spans="1:7" x14ac:dyDescent="0.2">
      <c r="A371" s="34"/>
      <c r="B371" s="35"/>
      <c r="C371" s="36"/>
      <c r="D371" s="21"/>
      <c r="E371" s="77"/>
      <c r="G371" s="143"/>
    </row>
    <row r="372" spans="1:7" x14ac:dyDescent="0.2">
      <c r="A372" s="37"/>
      <c r="B372" s="38"/>
      <c r="C372" s="39"/>
      <c r="D372" s="21"/>
      <c r="E372" s="77"/>
      <c r="G372" s="143"/>
    </row>
    <row r="373" spans="1:7" x14ac:dyDescent="0.2">
      <c r="A373" s="37"/>
      <c r="B373" s="38"/>
      <c r="C373" s="39"/>
      <c r="D373" s="21"/>
      <c r="E373" s="77"/>
      <c r="G373" s="143"/>
    </row>
    <row r="374" spans="1:7" x14ac:dyDescent="0.2">
      <c r="A374" s="34"/>
      <c r="B374" s="35"/>
      <c r="C374" s="36"/>
      <c r="D374" s="21"/>
      <c r="E374" s="77"/>
      <c r="G374" s="143"/>
    </row>
    <row r="375" spans="1:7" x14ac:dyDescent="0.2">
      <c r="A375" s="37"/>
      <c r="B375" s="38"/>
      <c r="C375" s="39"/>
      <c r="D375" s="21"/>
      <c r="E375" s="77"/>
      <c r="G375" s="143"/>
    </row>
    <row r="376" spans="1:7" x14ac:dyDescent="0.2">
      <c r="A376" s="37"/>
      <c r="B376" s="38"/>
      <c r="C376" s="39"/>
      <c r="D376" s="21"/>
      <c r="E376" s="77"/>
      <c r="G376" s="143"/>
    </row>
    <row r="377" spans="1:7" x14ac:dyDescent="0.2">
      <c r="A377" s="34"/>
      <c r="B377" s="35"/>
      <c r="C377" s="36"/>
      <c r="D377" s="21"/>
      <c r="E377" s="77"/>
      <c r="G377" s="143"/>
    </row>
    <row r="378" spans="1:7" x14ac:dyDescent="0.2">
      <c r="A378" s="37"/>
      <c r="B378" s="38"/>
      <c r="C378" s="39"/>
      <c r="D378" s="21"/>
      <c r="E378" s="77"/>
      <c r="G378" s="143"/>
    </row>
    <row r="379" spans="1:7" x14ac:dyDescent="0.2">
      <c r="A379" s="291"/>
      <c r="B379" s="291"/>
      <c r="C379" s="291"/>
      <c r="D379" s="291"/>
      <c r="E379" s="291"/>
      <c r="F379" s="291"/>
      <c r="G379" s="143"/>
    </row>
    <row r="380" spans="1:7" x14ac:dyDescent="0.2">
      <c r="A380" s="31"/>
      <c r="B380" s="32"/>
      <c r="C380" s="33"/>
      <c r="D380" s="25"/>
      <c r="E380" s="127"/>
      <c r="F380" s="127"/>
      <c r="G380" s="143"/>
    </row>
    <row r="381" spans="1:7" x14ac:dyDescent="0.2">
      <c r="A381" s="34"/>
      <c r="B381" s="35"/>
      <c r="C381" s="36"/>
      <c r="D381" s="28"/>
      <c r="E381" s="128"/>
      <c r="F381" s="128"/>
      <c r="G381" s="143"/>
    </row>
    <row r="382" spans="1:7" x14ac:dyDescent="0.2">
      <c r="A382" s="34"/>
      <c r="B382" s="35"/>
      <c r="C382" s="36"/>
      <c r="D382" s="21"/>
      <c r="E382" s="77"/>
      <c r="G382" s="143"/>
    </row>
    <row r="383" spans="1:7" x14ac:dyDescent="0.2">
      <c r="A383" s="37"/>
      <c r="B383" s="38"/>
      <c r="C383" s="39"/>
      <c r="D383" s="21"/>
      <c r="E383" s="77"/>
      <c r="G383" s="143"/>
    </row>
    <row r="384" spans="1:7" x14ac:dyDescent="0.2">
      <c r="A384" s="37"/>
      <c r="B384" s="38"/>
      <c r="C384" s="39"/>
      <c r="D384" s="21"/>
      <c r="E384" s="77"/>
      <c r="G384" s="143"/>
    </row>
    <row r="385" spans="1:7" x14ac:dyDescent="0.2">
      <c r="A385" s="37"/>
      <c r="B385" s="38"/>
      <c r="C385" s="39"/>
      <c r="D385" s="21"/>
      <c r="E385" s="77"/>
      <c r="G385" s="143"/>
    </row>
    <row r="386" spans="1:7" x14ac:dyDescent="0.2">
      <c r="A386" s="34"/>
      <c r="B386" s="35"/>
      <c r="C386" s="36"/>
      <c r="D386" s="21"/>
      <c r="E386" s="77"/>
      <c r="G386" s="143"/>
    </row>
    <row r="387" spans="1:7" x14ac:dyDescent="0.2">
      <c r="A387" s="37"/>
      <c r="B387" s="38"/>
      <c r="C387" s="39"/>
      <c r="D387" s="21"/>
      <c r="E387" s="77"/>
      <c r="G387" s="143"/>
    </row>
    <row r="388" spans="1:7" x14ac:dyDescent="0.2">
      <c r="A388" s="37"/>
      <c r="B388" s="38"/>
      <c r="C388" s="39"/>
      <c r="D388" s="21"/>
      <c r="E388" s="77"/>
      <c r="G388" s="143"/>
    </row>
    <row r="389" spans="1:7" x14ac:dyDescent="0.2">
      <c r="A389" s="37"/>
      <c r="B389" s="38"/>
      <c r="C389" s="39"/>
      <c r="D389" s="21"/>
      <c r="E389" s="77"/>
      <c r="G389" s="143"/>
    </row>
    <row r="390" spans="1:7" x14ac:dyDescent="0.2">
      <c r="A390" s="291"/>
      <c r="B390" s="291"/>
      <c r="C390" s="291"/>
      <c r="D390" s="291"/>
      <c r="E390" s="291"/>
      <c r="F390" s="291"/>
      <c r="G390" s="143"/>
    </row>
    <row r="391" spans="1:7" x14ac:dyDescent="0.2">
      <c r="A391" s="31"/>
      <c r="B391" s="32"/>
      <c r="C391" s="33"/>
      <c r="D391" s="25"/>
      <c r="E391" s="127"/>
      <c r="F391" s="127"/>
      <c r="G391" s="143"/>
    </row>
    <row r="392" spans="1:7" x14ac:dyDescent="0.2">
      <c r="A392" s="34"/>
      <c r="B392" s="35"/>
      <c r="C392" s="36"/>
      <c r="D392" s="28"/>
      <c r="E392" s="128"/>
      <c r="F392" s="128"/>
      <c r="G392" s="143"/>
    </row>
    <row r="393" spans="1:7" x14ac:dyDescent="0.2">
      <c r="A393" s="34"/>
      <c r="B393" s="35"/>
      <c r="C393" s="36"/>
      <c r="D393" s="21"/>
      <c r="E393" s="77"/>
      <c r="G393" s="143"/>
    </row>
    <row r="394" spans="1:7" x14ac:dyDescent="0.2">
      <c r="A394" s="37"/>
      <c r="B394" s="38"/>
      <c r="C394" s="39"/>
      <c r="D394" s="21"/>
      <c r="E394" s="77"/>
      <c r="G394" s="143"/>
    </row>
    <row r="395" spans="1:7" x14ac:dyDescent="0.2">
      <c r="A395" s="34"/>
      <c r="B395" s="35"/>
      <c r="C395" s="36"/>
      <c r="D395" s="28"/>
      <c r="E395" s="128"/>
      <c r="F395" s="128"/>
      <c r="G395" s="143"/>
    </row>
    <row r="396" spans="1:7" x14ac:dyDescent="0.2">
      <c r="A396" s="34"/>
      <c r="B396" s="35"/>
      <c r="C396" s="36"/>
      <c r="D396" s="21"/>
      <c r="E396" s="77"/>
      <c r="G396" s="143"/>
    </row>
    <row r="397" spans="1:7" x14ac:dyDescent="0.2">
      <c r="A397" s="37"/>
      <c r="B397" s="38"/>
      <c r="C397" s="39"/>
      <c r="D397" s="21"/>
      <c r="E397" s="77"/>
      <c r="G397" s="143"/>
    </row>
    <row r="398" spans="1:7" x14ac:dyDescent="0.2">
      <c r="A398" s="291"/>
      <c r="B398" s="291"/>
      <c r="C398" s="291"/>
      <c r="D398" s="291"/>
      <c r="E398" s="291"/>
      <c r="F398" s="291"/>
      <c r="G398" s="143"/>
    </row>
    <row r="399" spans="1:7" x14ac:dyDescent="0.2">
      <c r="A399" s="31"/>
      <c r="B399" s="32"/>
      <c r="C399" s="33"/>
      <c r="D399" s="25"/>
      <c r="E399" s="127"/>
      <c r="F399" s="127"/>
      <c r="G399" s="143"/>
    </row>
    <row r="400" spans="1:7" x14ac:dyDescent="0.2">
      <c r="A400" s="34"/>
      <c r="B400" s="35"/>
      <c r="C400" s="36"/>
      <c r="D400" s="28"/>
      <c r="E400" s="128"/>
      <c r="F400" s="128"/>
      <c r="G400" s="143"/>
    </row>
    <row r="401" spans="1:7" x14ac:dyDescent="0.2">
      <c r="A401" s="34"/>
      <c r="B401" s="35"/>
      <c r="C401" s="36"/>
      <c r="D401" s="21"/>
      <c r="E401" s="77"/>
      <c r="G401" s="143"/>
    </row>
    <row r="402" spans="1:7" x14ac:dyDescent="0.2">
      <c r="A402" s="37"/>
      <c r="B402" s="38"/>
      <c r="C402" s="39"/>
      <c r="D402" s="21"/>
      <c r="E402" s="77"/>
      <c r="G402" s="143"/>
    </row>
    <row r="403" spans="1:7" x14ac:dyDescent="0.2">
      <c r="A403" s="34"/>
      <c r="B403" s="35"/>
      <c r="C403" s="36"/>
      <c r="D403" s="21"/>
      <c r="E403" s="77"/>
      <c r="G403" s="143"/>
    </row>
    <row r="404" spans="1:7" x14ac:dyDescent="0.2">
      <c r="A404" s="37"/>
      <c r="B404" s="38"/>
      <c r="C404" s="39"/>
      <c r="D404" s="21"/>
      <c r="E404" s="77"/>
      <c r="G404" s="143"/>
    </row>
    <row r="405" spans="1:7" x14ac:dyDescent="0.2">
      <c r="A405" s="291"/>
      <c r="B405" s="291"/>
      <c r="C405" s="291"/>
      <c r="D405" s="291"/>
      <c r="E405" s="291"/>
      <c r="F405" s="291"/>
      <c r="G405" s="143"/>
    </row>
    <row r="406" spans="1:7" x14ac:dyDescent="0.2">
      <c r="A406" s="302"/>
      <c r="B406" s="302"/>
      <c r="C406" s="302"/>
      <c r="D406" s="302"/>
      <c r="E406" s="302"/>
      <c r="F406" s="302"/>
      <c r="G406" s="143"/>
    </row>
    <row r="407" spans="1:7" x14ac:dyDescent="0.2">
      <c r="G407" s="143"/>
    </row>
    <row r="408" spans="1:7" x14ac:dyDescent="0.2">
      <c r="G408" s="143"/>
    </row>
    <row r="409" spans="1:7" ht="15" x14ac:dyDescent="0.2">
      <c r="A409" s="301"/>
      <c r="B409" s="301"/>
      <c r="C409" s="301"/>
      <c r="D409" s="301"/>
      <c r="E409" s="301"/>
      <c r="F409" s="301"/>
      <c r="G409" s="143"/>
    </row>
    <row r="410" spans="1:7" x14ac:dyDescent="0.2">
      <c r="A410" s="300"/>
      <c r="B410" s="300"/>
      <c r="C410" s="300"/>
      <c r="D410" s="300"/>
      <c r="E410" s="300"/>
      <c r="F410" s="300"/>
      <c r="G410" s="143"/>
    </row>
    <row r="411" spans="1:7" x14ac:dyDescent="0.2">
      <c r="A411" s="277"/>
      <c r="B411" s="279"/>
      <c r="C411" s="279"/>
      <c r="D411" s="277"/>
      <c r="E411" s="279"/>
      <c r="F411" s="279"/>
      <c r="G411" s="143"/>
    </row>
    <row r="412" spans="1:7" x14ac:dyDescent="0.2">
      <c r="A412" s="277"/>
      <c r="B412" s="279"/>
      <c r="C412" s="279"/>
      <c r="D412" s="277"/>
      <c r="E412" s="279"/>
      <c r="F412" s="279"/>
      <c r="G412" s="143"/>
    </row>
    <row r="413" spans="1:7" x14ac:dyDescent="0.2">
      <c r="A413" s="40"/>
      <c r="B413" s="41"/>
      <c r="C413" s="17"/>
      <c r="D413" s="25"/>
      <c r="E413" s="127"/>
      <c r="F413" s="127"/>
      <c r="G413" s="143"/>
    </row>
    <row r="414" spans="1:7" x14ac:dyDescent="0.2">
      <c r="A414" s="42"/>
      <c r="B414" s="43"/>
      <c r="C414" s="16"/>
      <c r="D414" s="21"/>
      <c r="E414" s="77"/>
      <c r="G414" s="143"/>
    </row>
    <row r="415" spans="1:7" x14ac:dyDescent="0.2">
      <c r="A415" s="42"/>
      <c r="B415" s="43"/>
      <c r="C415" s="16"/>
      <c r="D415" s="21"/>
      <c r="E415" s="77"/>
      <c r="G415" s="143"/>
    </row>
    <row r="416" spans="1:7" x14ac:dyDescent="0.2">
      <c r="A416" s="44"/>
      <c r="B416" s="45"/>
      <c r="C416" s="11"/>
      <c r="D416" s="21"/>
      <c r="E416" s="77"/>
      <c r="G416" s="143"/>
    </row>
    <row r="417" spans="1:7" x14ac:dyDescent="0.2">
      <c r="A417" s="299"/>
      <c r="B417" s="299"/>
      <c r="C417" s="299"/>
      <c r="D417" s="299"/>
      <c r="E417" s="299"/>
      <c r="F417" s="299"/>
      <c r="G417" s="143"/>
    </row>
    <row r="418" spans="1:7" x14ac:dyDescent="0.2">
      <c r="A418" s="40"/>
      <c r="B418" s="41"/>
      <c r="C418" s="17"/>
      <c r="D418" s="25"/>
      <c r="E418" s="127"/>
      <c r="F418" s="127"/>
      <c r="G418" s="143"/>
    </row>
    <row r="419" spans="1:7" x14ac:dyDescent="0.2">
      <c r="A419" s="42"/>
      <c r="B419" s="43"/>
      <c r="C419" s="16"/>
      <c r="D419" s="21"/>
      <c r="E419" s="77"/>
      <c r="G419" s="143"/>
    </row>
    <row r="420" spans="1:7" x14ac:dyDescent="0.2">
      <c r="A420" s="42"/>
      <c r="B420" s="43"/>
      <c r="C420" s="16"/>
      <c r="D420" s="21"/>
      <c r="E420" s="77"/>
      <c r="G420" s="143"/>
    </row>
    <row r="421" spans="1:7" x14ac:dyDescent="0.2">
      <c r="A421" s="44"/>
      <c r="B421" s="45"/>
      <c r="C421" s="11"/>
      <c r="D421" s="21"/>
      <c r="E421" s="77"/>
      <c r="G421" s="143"/>
    </row>
    <row r="422" spans="1:7" x14ac:dyDescent="0.2">
      <c r="A422" s="42"/>
      <c r="B422" s="43"/>
      <c r="C422" s="16"/>
      <c r="D422" s="21"/>
      <c r="E422" s="77"/>
      <c r="G422" s="143"/>
    </row>
    <row r="423" spans="1:7" x14ac:dyDescent="0.2">
      <c r="A423" s="42"/>
      <c r="B423" s="43"/>
      <c r="C423" s="16"/>
      <c r="D423" s="21"/>
      <c r="E423" s="77"/>
      <c r="G423" s="143"/>
    </row>
    <row r="424" spans="1:7" x14ac:dyDescent="0.2">
      <c r="A424" s="44"/>
      <c r="B424" s="45"/>
      <c r="C424" s="11"/>
      <c r="D424" s="21"/>
      <c r="E424" s="77"/>
      <c r="G424" s="143"/>
    </row>
    <row r="425" spans="1:7" x14ac:dyDescent="0.2">
      <c r="A425" s="299"/>
      <c r="B425" s="299"/>
      <c r="C425" s="299"/>
      <c r="D425" s="299"/>
      <c r="E425" s="299"/>
      <c r="F425" s="299"/>
      <c r="G425" s="143"/>
    </row>
    <row r="426" spans="1:7" x14ac:dyDescent="0.2">
      <c r="A426" s="40"/>
      <c r="B426" s="41"/>
      <c r="C426" s="17"/>
      <c r="D426" s="25"/>
      <c r="E426" s="127"/>
      <c r="F426" s="127"/>
      <c r="G426" s="143"/>
    </row>
    <row r="427" spans="1:7" x14ac:dyDescent="0.2">
      <c r="A427" s="42"/>
      <c r="B427" s="43"/>
      <c r="C427" s="16"/>
      <c r="D427" s="21"/>
      <c r="E427" s="77"/>
      <c r="G427" s="143"/>
    </row>
    <row r="428" spans="1:7" x14ac:dyDescent="0.2">
      <c r="A428" s="42"/>
      <c r="B428" s="43"/>
      <c r="C428" s="16"/>
      <c r="D428" s="21"/>
      <c r="E428" s="77"/>
      <c r="G428" s="143"/>
    </row>
    <row r="429" spans="1:7" x14ac:dyDescent="0.2">
      <c r="A429" s="44"/>
      <c r="B429" s="45"/>
      <c r="C429" s="11"/>
      <c r="D429" s="21"/>
      <c r="E429" s="77"/>
      <c r="G429" s="143"/>
    </row>
    <row r="430" spans="1:7" x14ac:dyDescent="0.2">
      <c r="A430" s="299"/>
      <c r="B430" s="299"/>
      <c r="C430" s="299"/>
      <c r="D430" s="299"/>
      <c r="E430" s="299"/>
      <c r="F430" s="299"/>
      <c r="G430" s="143"/>
    </row>
    <row r="431" spans="1:7" x14ac:dyDescent="0.2">
      <c r="A431" s="40"/>
      <c r="B431" s="41"/>
      <c r="C431" s="17"/>
      <c r="D431" s="25"/>
      <c r="E431" s="127"/>
      <c r="F431" s="127"/>
      <c r="G431" s="143"/>
    </row>
    <row r="432" spans="1:7" x14ac:dyDescent="0.2">
      <c r="A432" s="42"/>
      <c r="B432" s="43"/>
      <c r="C432" s="16"/>
      <c r="D432" s="21"/>
      <c r="E432" s="77"/>
      <c r="G432" s="143"/>
    </row>
    <row r="433" spans="1:7" x14ac:dyDescent="0.2">
      <c r="A433" s="44"/>
      <c r="B433" s="45"/>
      <c r="C433" s="11"/>
      <c r="D433" s="21"/>
      <c r="E433" s="77"/>
      <c r="G433" s="143"/>
    </row>
    <row r="434" spans="1:7" x14ac:dyDescent="0.2">
      <c r="A434" s="299"/>
      <c r="B434" s="299"/>
      <c r="C434" s="299"/>
      <c r="D434" s="299"/>
      <c r="E434" s="299"/>
      <c r="F434" s="299"/>
      <c r="G434" s="143"/>
    </row>
    <row r="435" spans="1:7" x14ac:dyDescent="0.2">
      <c r="A435" s="40"/>
      <c r="B435" s="41"/>
      <c r="C435" s="17"/>
      <c r="D435" s="25"/>
      <c r="E435" s="127"/>
      <c r="F435" s="127"/>
      <c r="G435" s="143"/>
    </row>
    <row r="436" spans="1:7" x14ac:dyDescent="0.2">
      <c r="A436" s="42"/>
      <c r="B436" s="43"/>
      <c r="C436" s="16"/>
      <c r="D436" s="21"/>
      <c r="E436" s="77"/>
      <c r="G436" s="143"/>
    </row>
    <row r="437" spans="1:7" x14ac:dyDescent="0.2">
      <c r="A437" s="42"/>
      <c r="B437" s="43"/>
      <c r="C437" s="16"/>
      <c r="D437" s="21"/>
      <c r="E437" s="77"/>
      <c r="G437" s="143"/>
    </row>
    <row r="438" spans="1:7" x14ac:dyDescent="0.2">
      <c r="A438" s="44"/>
      <c r="B438" s="45"/>
      <c r="C438" s="11"/>
      <c r="D438" s="21"/>
      <c r="E438" s="77"/>
      <c r="G438" s="143"/>
    </row>
    <row r="439" spans="1:7" x14ac:dyDescent="0.2">
      <c r="A439" s="42"/>
      <c r="B439" s="43"/>
      <c r="C439" s="16"/>
      <c r="D439" s="21"/>
      <c r="E439" s="77"/>
      <c r="G439" s="143"/>
    </row>
    <row r="440" spans="1:7" x14ac:dyDescent="0.2">
      <c r="A440" s="42"/>
      <c r="B440" s="43"/>
      <c r="C440" s="16"/>
      <c r="D440" s="21"/>
      <c r="E440" s="77"/>
      <c r="G440" s="143"/>
    </row>
    <row r="441" spans="1:7" x14ac:dyDescent="0.2">
      <c r="A441" s="44"/>
      <c r="B441" s="45"/>
      <c r="C441" s="11"/>
      <c r="D441" s="21"/>
      <c r="E441" s="77"/>
      <c r="G441" s="143"/>
    </row>
    <row r="442" spans="1:7" x14ac:dyDescent="0.2">
      <c r="A442" s="42"/>
      <c r="B442" s="43"/>
      <c r="C442" s="16"/>
      <c r="D442" s="21"/>
      <c r="E442" s="77"/>
      <c r="G442" s="143"/>
    </row>
    <row r="443" spans="1:7" x14ac:dyDescent="0.2">
      <c r="A443" s="42"/>
      <c r="B443" s="43"/>
      <c r="C443" s="16"/>
      <c r="D443" s="21"/>
      <c r="E443" s="77"/>
      <c r="G443" s="143"/>
    </row>
    <row r="444" spans="1:7" x14ac:dyDescent="0.2">
      <c r="A444" s="44"/>
      <c r="B444" s="45"/>
      <c r="C444" s="11"/>
      <c r="D444" s="21"/>
      <c r="E444" s="77"/>
      <c r="G444" s="143"/>
    </row>
    <row r="445" spans="1:7" x14ac:dyDescent="0.2">
      <c r="A445" s="299"/>
      <c r="B445" s="299"/>
      <c r="C445" s="299"/>
      <c r="D445" s="299"/>
      <c r="E445" s="299"/>
      <c r="F445" s="299"/>
      <c r="G445" s="143"/>
    </row>
    <row r="446" spans="1:7" x14ac:dyDescent="0.2">
      <c r="A446" s="40"/>
      <c r="B446" s="41"/>
      <c r="C446" s="17"/>
      <c r="D446" s="25"/>
      <c r="E446" s="127"/>
      <c r="F446" s="127"/>
      <c r="G446" s="143"/>
    </row>
    <row r="447" spans="1:7" x14ac:dyDescent="0.2">
      <c r="A447" s="42"/>
      <c r="B447" s="43"/>
      <c r="C447" s="16"/>
      <c r="D447" s="21"/>
      <c r="E447" s="77"/>
      <c r="G447" s="143"/>
    </row>
    <row r="448" spans="1:7" x14ac:dyDescent="0.2">
      <c r="A448" s="42"/>
      <c r="B448" s="43"/>
      <c r="C448" s="16"/>
      <c r="D448" s="21"/>
      <c r="E448" s="77"/>
      <c r="G448" s="143"/>
    </row>
    <row r="449" spans="1:7" x14ac:dyDescent="0.2">
      <c r="A449" s="44"/>
      <c r="B449" s="45"/>
      <c r="C449" s="11"/>
      <c r="D449" s="21"/>
      <c r="E449" s="77"/>
      <c r="G449" s="143"/>
    </row>
    <row r="450" spans="1:7" x14ac:dyDescent="0.2">
      <c r="A450" s="42"/>
      <c r="B450" s="43"/>
      <c r="C450" s="16"/>
      <c r="D450" s="21"/>
      <c r="E450" s="77"/>
      <c r="G450" s="143"/>
    </row>
    <row r="451" spans="1:7" x14ac:dyDescent="0.2">
      <c r="A451" s="42"/>
      <c r="B451" s="43"/>
      <c r="C451" s="16"/>
      <c r="D451" s="21"/>
      <c r="E451" s="77"/>
      <c r="G451" s="143"/>
    </row>
    <row r="452" spans="1:7" x14ac:dyDescent="0.2">
      <c r="A452" s="44"/>
      <c r="B452" s="45"/>
      <c r="C452" s="11"/>
      <c r="D452" s="21"/>
      <c r="E452" s="77"/>
      <c r="G452" s="143"/>
    </row>
    <row r="453" spans="1:7" x14ac:dyDescent="0.2">
      <c r="A453" s="44"/>
      <c r="B453" s="45"/>
      <c r="C453" s="11"/>
      <c r="D453" s="21"/>
      <c r="E453" s="77"/>
      <c r="G453" s="143"/>
    </row>
    <row r="454" spans="1:7" x14ac:dyDescent="0.2">
      <c r="A454" s="42"/>
      <c r="B454" s="43"/>
      <c r="C454" s="16"/>
      <c r="D454" s="21"/>
      <c r="E454" s="77"/>
      <c r="G454" s="143"/>
    </row>
    <row r="455" spans="1:7" x14ac:dyDescent="0.2">
      <c r="A455" s="44"/>
      <c r="B455" s="45"/>
      <c r="C455" s="11"/>
      <c r="D455" s="21"/>
      <c r="E455" s="77"/>
      <c r="G455" s="143"/>
    </row>
    <row r="456" spans="1:7" x14ac:dyDescent="0.2">
      <c r="A456" s="44"/>
      <c r="B456" s="45"/>
      <c r="C456" s="11"/>
      <c r="D456" s="21"/>
      <c r="E456" s="77"/>
      <c r="G456" s="143"/>
    </row>
    <row r="457" spans="1:7" x14ac:dyDescent="0.2">
      <c r="A457" s="299"/>
      <c r="B457" s="299"/>
      <c r="C457" s="299"/>
      <c r="D457" s="299"/>
      <c r="E457" s="299"/>
      <c r="F457" s="299"/>
      <c r="G457" s="143"/>
    </row>
    <row r="458" spans="1:7" x14ac:dyDescent="0.2">
      <c r="A458" s="40"/>
      <c r="B458" s="41"/>
      <c r="C458" s="17"/>
      <c r="D458" s="25"/>
      <c r="E458" s="127"/>
      <c r="F458" s="127"/>
      <c r="G458" s="143"/>
    </row>
    <row r="459" spans="1:7" x14ac:dyDescent="0.2">
      <c r="A459" s="42"/>
      <c r="B459" s="43"/>
      <c r="C459" s="16"/>
      <c r="D459" s="21"/>
      <c r="E459" s="77"/>
      <c r="G459" s="143"/>
    </row>
    <row r="460" spans="1:7" x14ac:dyDescent="0.2">
      <c r="A460" s="42"/>
      <c r="B460" s="43"/>
      <c r="C460" s="16"/>
      <c r="D460" s="21"/>
      <c r="E460" s="77"/>
      <c r="G460" s="143"/>
    </row>
    <row r="461" spans="1:7" x14ac:dyDescent="0.2">
      <c r="A461" s="44"/>
      <c r="B461" s="45"/>
      <c r="C461" s="11"/>
      <c r="D461" s="21"/>
      <c r="E461" s="77"/>
      <c r="G461" s="143"/>
    </row>
    <row r="462" spans="1:7" x14ac:dyDescent="0.2">
      <c r="A462" s="44"/>
      <c r="B462" s="45"/>
      <c r="C462" s="11"/>
      <c r="D462" s="21"/>
      <c r="E462" s="77"/>
      <c r="G462" s="143"/>
    </row>
    <row r="463" spans="1:7" x14ac:dyDescent="0.2">
      <c r="A463" s="42"/>
      <c r="B463" s="43"/>
      <c r="C463" s="16"/>
      <c r="D463" s="21"/>
      <c r="E463" s="77"/>
      <c r="G463" s="143"/>
    </row>
    <row r="464" spans="1:7" x14ac:dyDescent="0.2">
      <c r="A464" s="44"/>
      <c r="B464" s="45"/>
      <c r="C464" s="11"/>
      <c r="D464" s="21"/>
      <c r="E464" s="77"/>
      <c r="G464" s="143"/>
    </row>
    <row r="465" spans="1:7" x14ac:dyDescent="0.2">
      <c r="A465" s="42"/>
      <c r="B465" s="43"/>
      <c r="C465" s="16"/>
      <c r="D465" s="21"/>
      <c r="E465" s="77"/>
      <c r="G465" s="143"/>
    </row>
    <row r="466" spans="1:7" x14ac:dyDescent="0.2">
      <c r="A466" s="44"/>
      <c r="B466" s="45"/>
      <c r="C466" s="11"/>
      <c r="D466" s="21"/>
      <c r="E466" s="77"/>
      <c r="G466" s="143"/>
    </row>
    <row r="467" spans="1:7" x14ac:dyDescent="0.2">
      <c r="A467" s="42"/>
      <c r="B467" s="43"/>
      <c r="C467" s="16"/>
      <c r="D467" s="21"/>
      <c r="E467" s="77"/>
      <c r="G467" s="143"/>
    </row>
    <row r="468" spans="1:7" x14ac:dyDescent="0.2">
      <c r="A468" s="42"/>
      <c r="B468" s="43"/>
      <c r="C468" s="16"/>
      <c r="D468" s="21"/>
      <c r="E468" s="77"/>
      <c r="G468" s="143"/>
    </row>
    <row r="469" spans="1:7" x14ac:dyDescent="0.2">
      <c r="A469" s="44"/>
      <c r="B469" s="45"/>
      <c r="C469" s="11"/>
      <c r="D469" s="21"/>
      <c r="E469" s="77"/>
      <c r="G469" s="143"/>
    </row>
    <row r="470" spans="1:7" x14ac:dyDescent="0.2">
      <c r="A470" s="44"/>
      <c r="B470" s="45"/>
      <c r="C470" s="11"/>
      <c r="D470" s="21"/>
      <c r="E470" s="77"/>
      <c r="G470" s="143"/>
    </row>
    <row r="471" spans="1:7" x14ac:dyDescent="0.2">
      <c r="A471" s="44"/>
      <c r="B471" s="45"/>
      <c r="C471" s="11"/>
      <c r="D471" s="21"/>
      <c r="E471" s="77"/>
      <c r="G471" s="143"/>
    </row>
    <row r="472" spans="1:7" x14ac:dyDescent="0.2">
      <c r="A472" s="42"/>
      <c r="B472" s="43"/>
      <c r="C472" s="16"/>
      <c r="D472" s="21"/>
      <c r="E472" s="77"/>
      <c r="G472" s="143"/>
    </row>
    <row r="473" spans="1:7" x14ac:dyDescent="0.2">
      <c r="A473" s="44"/>
      <c r="B473" s="45"/>
      <c r="C473" s="11"/>
      <c r="D473" s="21"/>
      <c r="E473" s="77"/>
      <c r="G473" s="143"/>
    </row>
    <row r="474" spans="1:7" x14ac:dyDescent="0.2">
      <c r="A474" s="42"/>
      <c r="B474" s="43"/>
      <c r="C474" s="16"/>
      <c r="D474" s="21"/>
      <c r="E474" s="77"/>
      <c r="G474" s="143"/>
    </row>
    <row r="475" spans="1:7" x14ac:dyDescent="0.2">
      <c r="A475" s="44"/>
      <c r="B475" s="45"/>
      <c r="C475" s="11"/>
      <c r="D475" s="21"/>
      <c r="E475" s="77"/>
      <c r="G475" s="143"/>
    </row>
    <row r="476" spans="1:7" x14ac:dyDescent="0.2">
      <c r="A476" s="299"/>
      <c r="B476" s="299"/>
      <c r="C476" s="299"/>
      <c r="D476" s="299"/>
      <c r="E476" s="299"/>
      <c r="F476" s="299"/>
      <c r="G476" s="143"/>
    </row>
    <row r="477" spans="1:7" x14ac:dyDescent="0.2">
      <c r="A477" s="40"/>
      <c r="B477" s="41"/>
      <c r="C477" s="17"/>
      <c r="D477" s="25"/>
      <c r="E477" s="127"/>
      <c r="F477" s="127"/>
      <c r="G477" s="143"/>
    </row>
    <row r="478" spans="1:7" x14ac:dyDescent="0.2">
      <c r="A478" s="42"/>
      <c r="B478" s="43"/>
      <c r="C478" s="16"/>
      <c r="D478" s="21"/>
      <c r="E478" s="77"/>
      <c r="G478" s="143"/>
    </row>
    <row r="479" spans="1:7" x14ac:dyDescent="0.2">
      <c r="A479" s="42"/>
      <c r="B479" s="43"/>
      <c r="C479" s="16"/>
      <c r="D479" s="21"/>
      <c r="E479" s="77"/>
      <c r="G479" s="143"/>
    </row>
    <row r="480" spans="1:7" x14ac:dyDescent="0.2">
      <c r="A480" s="44"/>
      <c r="B480" s="45"/>
      <c r="C480" s="11"/>
      <c r="D480" s="21"/>
      <c r="E480" s="77"/>
      <c r="G480" s="143"/>
    </row>
    <row r="481" spans="1:7" x14ac:dyDescent="0.2">
      <c r="A481" s="44"/>
      <c r="B481" s="45"/>
      <c r="C481" s="11"/>
      <c r="D481" s="21"/>
      <c r="E481" s="77"/>
      <c r="G481" s="143"/>
    </row>
    <row r="482" spans="1:7" x14ac:dyDescent="0.2">
      <c r="A482" s="44"/>
      <c r="B482" s="45"/>
      <c r="C482" s="11"/>
      <c r="D482" s="21"/>
      <c r="E482" s="77"/>
      <c r="G482" s="143"/>
    </row>
    <row r="483" spans="1:7" x14ac:dyDescent="0.2">
      <c r="A483" s="42"/>
      <c r="B483" s="43"/>
      <c r="C483" s="16"/>
      <c r="D483" s="21"/>
      <c r="E483" s="77"/>
      <c r="G483" s="143"/>
    </row>
    <row r="484" spans="1:7" x14ac:dyDescent="0.2">
      <c r="A484" s="44"/>
      <c r="B484" s="45"/>
      <c r="C484" s="11"/>
      <c r="D484" s="21"/>
      <c r="E484" s="77"/>
      <c r="G484" s="143"/>
    </row>
    <row r="485" spans="1:7" x14ac:dyDescent="0.2">
      <c r="A485" s="42"/>
      <c r="B485" s="43"/>
      <c r="C485" s="16"/>
      <c r="D485" s="21"/>
      <c r="E485" s="77"/>
      <c r="G485" s="143"/>
    </row>
    <row r="486" spans="1:7" x14ac:dyDescent="0.2">
      <c r="A486" s="42"/>
      <c r="B486" s="43"/>
      <c r="C486" s="16"/>
      <c r="D486" s="21"/>
      <c r="E486" s="77"/>
      <c r="G486" s="143"/>
    </row>
    <row r="487" spans="1:7" x14ac:dyDescent="0.2">
      <c r="A487" s="44"/>
      <c r="B487" s="45"/>
      <c r="C487" s="11"/>
      <c r="D487" s="21"/>
      <c r="E487" s="77"/>
      <c r="G487" s="143"/>
    </row>
    <row r="488" spans="1:7" x14ac:dyDescent="0.2">
      <c r="A488" s="44"/>
      <c r="B488" s="45"/>
      <c r="C488" s="11"/>
      <c r="D488" s="21"/>
      <c r="E488" s="77"/>
      <c r="G488" s="143"/>
    </row>
    <row r="489" spans="1:7" x14ac:dyDescent="0.2">
      <c r="A489" s="44"/>
      <c r="B489" s="45"/>
      <c r="C489" s="11"/>
      <c r="D489" s="21"/>
      <c r="E489" s="77"/>
      <c r="G489" s="143"/>
    </row>
    <row r="490" spans="1:7" x14ac:dyDescent="0.2">
      <c r="A490" s="44"/>
      <c r="B490" s="45"/>
      <c r="C490" s="11"/>
      <c r="D490" s="21"/>
      <c r="E490" s="77"/>
      <c r="G490" s="143"/>
    </row>
    <row r="491" spans="1:7" x14ac:dyDescent="0.2">
      <c r="A491" s="42"/>
      <c r="B491" s="43"/>
      <c r="C491" s="16"/>
      <c r="D491" s="21"/>
      <c r="E491" s="77"/>
      <c r="G491" s="143"/>
    </row>
    <row r="492" spans="1:7" x14ac:dyDescent="0.2">
      <c r="A492" s="44"/>
      <c r="B492" s="45"/>
      <c r="C492" s="11"/>
      <c r="D492" s="21"/>
      <c r="E492" s="77"/>
      <c r="G492" s="143"/>
    </row>
    <row r="493" spans="1:7" x14ac:dyDescent="0.2">
      <c r="A493" s="299"/>
      <c r="B493" s="299"/>
      <c r="C493" s="299"/>
      <c r="D493" s="299"/>
      <c r="E493" s="299"/>
      <c r="F493" s="299"/>
      <c r="G493" s="143"/>
    </row>
    <row r="494" spans="1:7" x14ac:dyDescent="0.2">
      <c r="A494" s="40"/>
      <c r="B494" s="41"/>
      <c r="C494" s="17"/>
      <c r="D494" s="25"/>
      <c r="E494" s="127"/>
      <c r="F494" s="127"/>
      <c r="G494" s="143"/>
    </row>
    <row r="495" spans="1:7" x14ac:dyDescent="0.2">
      <c r="A495" s="42"/>
      <c r="B495" s="43"/>
      <c r="C495" s="16"/>
      <c r="D495" s="21"/>
      <c r="E495" s="77"/>
      <c r="G495" s="143"/>
    </row>
    <row r="496" spans="1:7" x14ac:dyDescent="0.2">
      <c r="A496" s="42"/>
      <c r="B496" s="43"/>
      <c r="C496" s="16"/>
      <c r="D496" s="21"/>
      <c r="E496" s="77"/>
      <c r="G496" s="143"/>
    </row>
    <row r="497" spans="1:7" x14ac:dyDescent="0.2">
      <c r="A497" s="44"/>
      <c r="B497" s="45"/>
      <c r="C497" s="11"/>
      <c r="D497" s="21"/>
      <c r="E497" s="77"/>
      <c r="G497" s="143"/>
    </row>
    <row r="498" spans="1:7" x14ac:dyDescent="0.2">
      <c r="A498" s="44"/>
      <c r="B498" s="45"/>
      <c r="C498" s="11"/>
      <c r="D498" s="21"/>
      <c r="E498" s="77"/>
      <c r="G498" s="143"/>
    </row>
    <row r="499" spans="1:7" x14ac:dyDescent="0.2">
      <c r="A499" s="44"/>
      <c r="B499" s="45"/>
      <c r="C499" s="11"/>
      <c r="D499" s="21"/>
      <c r="E499" s="77"/>
      <c r="G499" s="143"/>
    </row>
    <row r="500" spans="1:7" x14ac:dyDescent="0.2">
      <c r="A500" s="44"/>
      <c r="B500" s="45"/>
      <c r="C500" s="11"/>
      <c r="D500" s="21"/>
      <c r="E500" s="77"/>
      <c r="G500" s="143"/>
    </row>
    <row r="501" spans="1:7" x14ac:dyDescent="0.2">
      <c r="A501" s="299"/>
      <c r="B501" s="299"/>
      <c r="C501" s="299"/>
      <c r="D501" s="299"/>
      <c r="E501" s="299"/>
      <c r="F501" s="299"/>
      <c r="G501" s="143"/>
    </row>
    <row r="502" spans="1:7" x14ac:dyDescent="0.2">
      <c r="A502" s="40"/>
      <c r="B502" s="41"/>
      <c r="C502" s="17"/>
      <c r="D502" s="25"/>
      <c r="E502" s="127"/>
      <c r="F502" s="127"/>
      <c r="G502" s="143"/>
    </row>
    <row r="503" spans="1:7" x14ac:dyDescent="0.2">
      <c r="A503" s="42"/>
      <c r="B503" s="43"/>
      <c r="C503" s="16"/>
      <c r="D503" s="21"/>
      <c r="E503" s="77"/>
      <c r="G503" s="143"/>
    </row>
    <row r="504" spans="1:7" x14ac:dyDescent="0.2">
      <c r="A504" s="42"/>
      <c r="B504" s="43"/>
      <c r="C504" s="16"/>
      <c r="D504" s="21"/>
      <c r="E504" s="77"/>
      <c r="G504" s="143"/>
    </row>
    <row r="505" spans="1:7" x14ac:dyDescent="0.2">
      <c r="A505" s="44"/>
      <c r="B505" s="45"/>
      <c r="C505" s="11"/>
      <c r="D505" s="21"/>
      <c r="E505" s="77"/>
      <c r="G505" s="143"/>
    </row>
    <row r="506" spans="1:7" x14ac:dyDescent="0.2">
      <c r="A506" s="299"/>
      <c r="B506" s="299"/>
      <c r="C506" s="299"/>
      <c r="D506" s="299"/>
      <c r="E506" s="299"/>
      <c r="F506" s="299"/>
      <c r="G506" s="143"/>
    </row>
    <row r="507" spans="1:7" x14ac:dyDescent="0.2">
      <c r="A507" s="40"/>
      <c r="B507" s="41"/>
      <c r="C507" s="17"/>
      <c r="D507" s="25"/>
      <c r="E507" s="127"/>
      <c r="F507" s="127"/>
      <c r="G507" s="143"/>
    </row>
    <row r="508" spans="1:7" x14ac:dyDescent="0.2">
      <c r="A508" s="42"/>
      <c r="B508" s="43"/>
      <c r="C508" s="16"/>
      <c r="D508" s="21"/>
      <c r="E508" s="77"/>
      <c r="G508" s="143"/>
    </row>
    <row r="509" spans="1:7" x14ac:dyDescent="0.2">
      <c r="A509" s="42"/>
      <c r="B509" s="43"/>
      <c r="C509" s="16"/>
      <c r="D509" s="21"/>
      <c r="E509" s="77"/>
      <c r="G509" s="143"/>
    </row>
    <row r="510" spans="1:7" x14ac:dyDescent="0.2">
      <c r="A510" s="44"/>
      <c r="B510" s="45"/>
      <c r="C510" s="11"/>
      <c r="D510" s="21"/>
      <c r="E510" s="77"/>
      <c r="G510" s="143"/>
    </row>
    <row r="511" spans="1:7" x14ac:dyDescent="0.2">
      <c r="A511" s="42"/>
      <c r="B511" s="43"/>
      <c r="C511" s="16"/>
      <c r="D511" s="21"/>
      <c r="E511" s="77"/>
      <c r="G511" s="143"/>
    </row>
    <row r="512" spans="1:7" x14ac:dyDescent="0.2">
      <c r="A512" s="44"/>
      <c r="B512" s="45"/>
      <c r="C512" s="11"/>
      <c r="D512" s="21"/>
      <c r="E512" s="77"/>
      <c r="G512" s="143"/>
    </row>
    <row r="513" spans="1:7" x14ac:dyDescent="0.2">
      <c r="A513" s="42"/>
      <c r="B513" s="43"/>
      <c r="C513" s="16"/>
      <c r="D513" s="21"/>
      <c r="E513" s="77"/>
      <c r="G513" s="143"/>
    </row>
    <row r="514" spans="1:7" x14ac:dyDescent="0.2">
      <c r="A514" s="42"/>
      <c r="B514" s="43"/>
      <c r="C514" s="16"/>
      <c r="D514" s="21"/>
      <c r="E514" s="77"/>
      <c r="G514" s="143"/>
    </row>
    <row r="515" spans="1:7" x14ac:dyDescent="0.2">
      <c r="A515" s="44"/>
      <c r="B515" s="45"/>
      <c r="C515" s="11"/>
      <c r="D515" s="21"/>
      <c r="E515" s="77"/>
      <c r="G515" s="143"/>
    </row>
    <row r="516" spans="1:7" x14ac:dyDescent="0.2">
      <c r="A516" s="42"/>
      <c r="B516" s="43"/>
      <c r="C516" s="16"/>
      <c r="D516" s="21"/>
      <c r="E516" s="77"/>
      <c r="G516" s="143"/>
    </row>
    <row r="517" spans="1:7" x14ac:dyDescent="0.2">
      <c r="A517" s="42"/>
      <c r="B517" s="43"/>
      <c r="C517" s="16"/>
      <c r="D517" s="21"/>
      <c r="E517" s="77"/>
      <c r="G517" s="143"/>
    </row>
    <row r="518" spans="1:7" x14ac:dyDescent="0.2">
      <c r="A518" s="44"/>
      <c r="B518" s="45"/>
      <c r="C518" s="11"/>
      <c r="D518" s="21"/>
      <c r="E518" s="77"/>
      <c r="G518" s="143"/>
    </row>
    <row r="519" spans="1:7" x14ac:dyDescent="0.2">
      <c r="A519" s="299"/>
      <c r="B519" s="299"/>
      <c r="C519" s="299"/>
      <c r="D519" s="299"/>
      <c r="E519" s="299"/>
      <c r="F519" s="299"/>
      <c r="G519" s="143"/>
    </row>
    <row r="520" spans="1:7" x14ac:dyDescent="0.2">
      <c r="A520" s="40"/>
      <c r="B520" s="41"/>
      <c r="C520" s="17"/>
      <c r="D520" s="25"/>
      <c r="E520" s="127"/>
      <c r="F520" s="127"/>
      <c r="G520" s="143"/>
    </row>
    <row r="521" spans="1:7" x14ac:dyDescent="0.2">
      <c r="A521" s="42"/>
      <c r="B521" s="43"/>
      <c r="C521" s="16"/>
      <c r="D521" s="21"/>
      <c r="E521" s="77"/>
      <c r="G521" s="143"/>
    </row>
    <row r="522" spans="1:7" x14ac:dyDescent="0.2">
      <c r="A522" s="42"/>
      <c r="B522" s="43"/>
      <c r="C522" s="16"/>
      <c r="D522" s="21"/>
      <c r="E522" s="77"/>
      <c r="G522" s="143"/>
    </row>
    <row r="523" spans="1:7" x14ac:dyDescent="0.2">
      <c r="A523" s="44"/>
      <c r="B523" s="45"/>
      <c r="C523" s="11"/>
      <c r="D523" s="21"/>
      <c r="E523" s="77"/>
      <c r="G523" s="143"/>
    </row>
    <row r="524" spans="1:7" x14ac:dyDescent="0.2">
      <c r="A524" s="44"/>
      <c r="B524" s="45"/>
      <c r="C524" s="11"/>
      <c r="D524" s="21"/>
      <c r="E524" s="77"/>
      <c r="G524" s="143"/>
    </row>
    <row r="525" spans="1:7" x14ac:dyDescent="0.2">
      <c r="A525" s="44"/>
      <c r="B525" s="45"/>
      <c r="C525" s="11"/>
      <c r="D525" s="21"/>
      <c r="E525" s="77"/>
      <c r="G525" s="143"/>
    </row>
    <row r="526" spans="1:7" x14ac:dyDescent="0.2">
      <c r="A526" s="42"/>
      <c r="B526" s="43"/>
      <c r="C526" s="16"/>
      <c r="D526" s="21"/>
      <c r="E526" s="77"/>
      <c r="G526" s="143"/>
    </row>
    <row r="527" spans="1:7" x14ac:dyDescent="0.2">
      <c r="A527" s="42"/>
      <c r="B527" s="43"/>
      <c r="C527" s="16"/>
      <c r="D527" s="21"/>
      <c r="E527" s="77"/>
      <c r="G527" s="143"/>
    </row>
    <row r="528" spans="1:7" x14ac:dyDescent="0.2">
      <c r="A528" s="44"/>
      <c r="B528" s="45"/>
      <c r="C528" s="11"/>
      <c r="D528" s="21"/>
      <c r="E528" s="77"/>
      <c r="G528" s="143"/>
    </row>
    <row r="529" spans="1:7" x14ac:dyDescent="0.2">
      <c r="A529" s="44"/>
      <c r="B529" s="45"/>
      <c r="C529" s="11"/>
      <c r="D529" s="21"/>
      <c r="E529" s="77"/>
      <c r="G529" s="143"/>
    </row>
    <row r="530" spans="1:7" x14ac:dyDescent="0.2">
      <c r="A530" s="299"/>
      <c r="B530" s="299"/>
      <c r="C530" s="299"/>
      <c r="D530" s="299"/>
      <c r="E530" s="299"/>
      <c r="F530" s="299"/>
      <c r="G530" s="143"/>
    </row>
    <row r="531" spans="1:7" x14ac:dyDescent="0.2">
      <c r="A531" s="40"/>
      <c r="B531" s="41"/>
      <c r="C531" s="17"/>
      <c r="D531" s="25"/>
      <c r="E531" s="127"/>
      <c r="F531" s="127"/>
      <c r="G531" s="143"/>
    </row>
    <row r="532" spans="1:7" x14ac:dyDescent="0.2">
      <c r="A532" s="42"/>
      <c r="B532" s="43"/>
      <c r="C532" s="16"/>
      <c r="D532" s="21"/>
      <c r="E532" s="77"/>
      <c r="G532" s="143"/>
    </row>
    <row r="533" spans="1:7" x14ac:dyDescent="0.2">
      <c r="A533" s="42"/>
      <c r="B533" s="43"/>
      <c r="C533" s="16"/>
      <c r="D533" s="21"/>
      <c r="E533" s="77"/>
      <c r="G533" s="143"/>
    </row>
    <row r="534" spans="1:7" x14ac:dyDescent="0.2">
      <c r="A534" s="44"/>
      <c r="B534" s="45"/>
      <c r="C534" s="11"/>
      <c r="D534" s="21"/>
      <c r="E534" s="77"/>
      <c r="G534" s="143"/>
    </row>
    <row r="535" spans="1:7" x14ac:dyDescent="0.2">
      <c r="A535" s="42"/>
      <c r="B535" s="43"/>
      <c r="C535" s="16"/>
      <c r="D535" s="21"/>
      <c r="E535" s="77"/>
      <c r="G535" s="143"/>
    </row>
    <row r="536" spans="1:7" x14ac:dyDescent="0.2">
      <c r="A536" s="42"/>
      <c r="B536" s="43"/>
      <c r="C536" s="16"/>
      <c r="D536" s="21"/>
      <c r="E536" s="77"/>
      <c r="G536" s="143"/>
    </row>
    <row r="537" spans="1:7" x14ac:dyDescent="0.2">
      <c r="A537" s="44"/>
      <c r="B537" s="45"/>
      <c r="C537" s="11"/>
      <c r="D537" s="21"/>
      <c r="E537" s="77"/>
      <c r="G537" s="143"/>
    </row>
    <row r="538" spans="1:7" x14ac:dyDescent="0.2">
      <c r="A538" s="42"/>
      <c r="B538" s="43"/>
      <c r="C538" s="16"/>
      <c r="D538" s="21"/>
      <c r="E538" s="77"/>
      <c r="G538" s="143"/>
    </row>
    <row r="539" spans="1:7" x14ac:dyDescent="0.2">
      <c r="A539" s="42"/>
      <c r="B539" s="43"/>
      <c r="C539" s="16"/>
      <c r="D539" s="21"/>
      <c r="E539" s="77"/>
      <c r="G539" s="143"/>
    </row>
    <row r="540" spans="1:7" x14ac:dyDescent="0.2">
      <c r="A540" s="44"/>
      <c r="B540" s="45"/>
      <c r="C540" s="11"/>
      <c r="D540" s="21"/>
      <c r="E540" s="77"/>
      <c r="G540" s="143"/>
    </row>
    <row r="541" spans="1:7" x14ac:dyDescent="0.2">
      <c r="A541" s="42"/>
      <c r="B541" s="43"/>
      <c r="C541" s="16"/>
      <c r="D541" s="21"/>
      <c r="E541" s="77"/>
      <c r="G541" s="143"/>
    </row>
    <row r="542" spans="1:7" x14ac:dyDescent="0.2">
      <c r="A542" s="42"/>
      <c r="B542" s="43"/>
      <c r="C542" s="16"/>
      <c r="D542" s="21"/>
      <c r="E542" s="77"/>
      <c r="G542" s="143"/>
    </row>
    <row r="543" spans="1:7" x14ac:dyDescent="0.2">
      <c r="A543" s="44"/>
      <c r="B543" s="45"/>
      <c r="C543" s="11"/>
      <c r="D543" s="21"/>
      <c r="E543" s="77"/>
      <c r="G543" s="143"/>
    </row>
    <row r="544" spans="1:7" x14ac:dyDescent="0.2">
      <c r="A544" s="44"/>
      <c r="B544" s="45"/>
      <c r="C544" s="11"/>
      <c r="D544" s="21"/>
      <c r="E544" s="77"/>
      <c r="G544" s="143"/>
    </row>
    <row r="545" spans="1:7" x14ac:dyDescent="0.2">
      <c r="A545" s="44"/>
      <c r="B545" s="45"/>
      <c r="C545" s="11"/>
      <c r="D545" s="21"/>
      <c r="E545" s="77"/>
      <c r="G545" s="143"/>
    </row>
    <row r="546" spans="1:7" x14ac:dyDescent="0.2">
      <c r="A546" s="42"/>
      <c r="B546" s="43"/>
      <c r="C546" s="16"/>
      <c r="D546" s="21"/>
      <c r="E546" s="77"/>
      <c r="G546" s="143"/>
    </row>
    <row r="547" spans="1:7" x14ac:dyDescent="0.2">
      <c r="A547" s="44"/>
      <c r="B547" s="45"/>
      <c r="C547" s="11"/>
      <c r="D547" s="21"/>
      <c r="E547" s="77"/>
      <c r="G547" s="143"/>
    </row>
    <row r="548" spans="1:7" x14ac:dyDescent="0.2">
      <c r="A548" s="44"/>
      <c r="B548" s="45"/>
      <c r="C548" s="11"/>
      <c r="D548" s="21"/>
      <c r="E548" s="77"/>
      <c r="G548" s="143"/>
    </row>
    <row r="549" spans="1:7" x14ac:dyDescent="0.2">
      <c r="A549" s="299"/>
      <c r="B549" s="299"/>
      <c r="C549" s="299"/>
      <c r="D549" s="299"/>
      <c r="E549" s="299"/>
      <c r="F549" s="299"/>
      <c r="G549" s="143"/>
    </row>
    <row r="550" spans="1:7" x14ac:dyDescent="0.2">
      <c r="A550" s="40"/>
      <c r="B550" s="41"/>
      <c r="C550" s="17"/>
      <c r="D550" s="25"/>
      <c r="E550" s="127"/>
      <c r="F550" s="127"/>
      <c r="G550" s="143"/>
    </row>
    <row r="551" spans="1:7" x14ac:dyDescent="0.2">
      <c r="A551" s="42"/>
      <c r="B551" s="43"/>
      <c r="C551" s="16"/>
      <c r="D551" s="21"/>
      <c r="E551" s="77"/>
      <c r="G551" s="143"/>
    </row>
    <row r="552" spans="1:7" x14ac:dyDescent="0.2">
      <c r="A552" s="42"/>
      <c r="B552" s="43"/>
      <c r="C552" s="16"/>
      <c r="D552" s="21"/>
      <c r="E552" s="77"/>
      <c r="G552" s="143"/>
    </row>
    <row r="553" spans="1:7" x14ac:dyDescent="0.2">
      <c r="A553" s="44"/>
      <c r="B553" s="45"/>
      <c r="C553" s="11"/>
      <c r="D553" s="21"/>
      <c r="E553" s="77"/>
      <c r="G553" s="143"/>
    </row>
    <row r="554" spans="1:7" x14ac:dyDescent="0.2">
      <c r="A554" s="44"/>
      <c r="B554" s="45"/>
      <c r="C554" s="11"/>
      <c r="D554" s="21"/>
      <c r="E554" s="77"/>
      <c r="G554" s="143"/>
    </row>
    <row r="555" spans="1:7" x14ac:dyDescent="0.2">
      <c r="A555" s="42"/>
      <c r="B555" s="43"/>
      <c r="C555" s="16"/>
      <c r="D555" s="21"/>
      <c r="E555" s="77"/>
      <c r="G555" s="143"/>
    </row>
    <row r="556" spans="1:7" x14ac:dyDescent="0.2">
      <c r="A556" s="42"/>
      <c r="B556" s="43"/>
      <c r="C556" s="16"/>
      <c r="D556" s="21"/>
      <c r="E556" s="77"/>
      <c r="G556" s="143"/>
    </row>
    <row r="557" spans="1:7" x14ac:dyDescent="0.2">
      <c r="A557" s="44"/>
      <c r="B557" s="45"/>
      <c r="C557" s="11"/>
      <c r="D557" s="21"/>
      <c r="E557" s="77"/>
      <c r="G557" s="143"/>
    </row>
    <row r="558" spans="1:7" x14ac:dyDescent="0.2">
      <c r="A558" s="42"/>
      <c r="B558" s="43"/>
      <c r="C558" s="16"/>
      <c r="D558" s="46"/>
      <c r="E558" s="129"/>
      <c r="F558" s="129"/>
      <c r="G558" s="143"/>
    </row>
    <row r="559" spans="1:7" x14ac:dyDescent="0.2">
      <c r="A559" s="44"/>
      <c r="B559" s="45"/>
      <c r="C559" s="11"/>
      <c r="D559" s="21"/>
      <c r="E559" s="77"/>
      <c r="G559" s="143"/>
    </row>
    <row r="560" spans="1:7" x14ac:dyDescent="0.2">
      <c r="A560" s="44"/>
      <c r="B560" s="45"/>
      <c r="C560" s="11"/>
      <c r="D560" s="21"/>
      <c r="E560" s="77"/>
      <c r="G560" s="143"/>
    </row>
    <row r="561" spans="1:7" x14ac:dyDescent="0.2">
      <c r="A561" s="42"/>
      <c r="B561" s="43"/>
      <c r="C561" s="16"/>
      <c r="D561" s="21"/>
      <c r="E561" s="77"/>
      <c r="G561" s="143"/>
    </row>
    <row r="562" spans="1:7" x14ac:dyDescent="0.2">
      <c r="A562" s="42"/>
      <c r="B562" s="43"/>
      <c r="C562" s="16"/>
      <c r="D562" s="46"/>
      <c r="E562" s="129"/>
      <c r="F562" s="129"/>
      <c r="G562" s="143"/>
    </row>
    <row r="563" spans="1:7" x14ac:dyDescent="0.2">
      <c r="A563" s="44"/>
      <c r="B563" s="45"/>
      <c r="C563" s="11"/>
      <c r="D563" s="21"/>
      <c r="E563" s="77"/>
      <c r="G563" s="143"/>
    </row>
    <row r="564" spans="1:7" x14ac:dyDescent="0.2">
      <c r="A564" s="44"/>
      <c r="B564" s="45"/>
      <c r="C564" s="11"/>
      <c r="D564" s="21"/>
      <c r="E564" s="77"/>
      <c r="G564" s="143"/>
    </row>
    <row r="565" spans="1:7" x14ac:dyDescent="0.2">
      <c r="A565" s="44"/>
      <c r="B565" s="45"/>
      <c r="C565" s="11"/>
      <c r="D565" s="21"/>
      <c r="E565" s="77"/>
      <c r="G565" s="143"/>
    </row>
    <row r="566" spans="1:7" x14ac:dyDescent="0.2">
      <c r="A566" s="42"/>
      <c r="B566" s="43"/>
      <c r="C566" s="16"/>
      <c r="D566" s="46"/>
      <c r="E566" s="129"/>
      <c r="F566" s="129"/>
      <c r="G566" s="143"/>
    </row>
    <row r="567" spans="1:7" x14ac:dyDescent="0.2">
      <c r="A567" s="44"/>
      <c r="B567" s="45"/>
      <c r="C567" s="11"/>
      <c r="D567" s="21"/>
      <c r="E567" s="77"/>
      <c r="G567" s="143"/>
    </row>
    <row r="568" spans="1:7" x14ac:dyDescent="0.2">
      <c r="A568" s="44"/>
      <c r="B568" s="45"/>
      <c r="C568" s="11"/>
      <c r="D568" s="21"/>
      <c r="E568" s="77"/>
      <c r="G568" s="143"/>
    </row>
    <row r="569" spans="1:7" x14ac:dyDescent="0.2">
      <c r="A569" s="44"/>
      <c r="B569" s="45"/>
      <c r="C569" s="11"/>
      <c r="D569" s="21"/>
      <c r="E569" s="77"/>
      <c r="G569" s="143"/>
    </row>
    <row r="570" spans="1:7" x14ac:dyDescent="0.2">
      <c r="A570" s="44"/>
      <c r="B570" s="45"/>
      <c r="C570" s="11"/>
      <c r="D570" s="21"/>
      <c r="E570" s="77"/>
      <c r="G570" s="143"/>
    </row>
    <row r="571" spans="1:7" x14ac:dyDescent="0.2">
      <c r="A571" s="44"/>
      <c r="B571" s="45"/>
      <c r="C571" s="11"/>
      <c r="D571" s="21"/>
      <c r="E571" s="77"/>
      <c r="G571" s="143"/>
    </row>
    <row r="572" spans="1:7" x14ac:dyDescent="0.2">
      <c r="A572" s="42"/>
      <c r="B572" s="43"/>
      <c r="C572" s="16"/>
      <c r="D572" s="21"/>
      <c r="E572" s="77"/>
      <c r="G572" s="143"/>
    </row>
    <row r="573" spans="1:7" x14ac:dyDescent="0.2">
      <c r="A573" s="42"/>
      <c r="B573" s="43"/>
      <c r="C573" s="16"/>
      <c r="D573" s="46"/>
      <c r="E573" s="129"/>
      <c r="F573" s="129"/>
      <c r="G573" s="143"/>
    </row>
    <row r="574" spans="1:7" x14ac:dyDescent="0.2">
      <c r="A574" s="44"/>
      <c r="B574" s="45"/>
      <c r="C574" s="11"/>
      <c r="D574" s="21"/>
      <c r="E574" s="77"/>
      <c r="G574" s="143"/>
    </row>
    <row r="575" spans="1:7" x14ac:dyDescent="0.2">
      <c r="A575" s="42"/>
      <c r="B575" s="43"/>
      <c r="C575" s="16"/>
      <c r="D575" s="21"/>
      <c r="E575" s="77"/>
      <c r="G575" s="143"/>
    </row>
    <row r="576" spans="1:7" x14ac:dyDescent="0.2">
      <c r="A576" s="42"/>
      <c r="B576" s="43"/>
      <c r="C576" s="16"/>
      <c r="D576" s="46"/>
      <c r="E576" s="129"/>
      <c r="F576" s="129"/>
      <c r="G576" s="143"/>
    </row>
    <row r="577" spans="1:7" x14ac:dyDescent="0.2">
      <c r="A577" s="44"/>
      <c r="B577" s="45"/>
      <c r="C577" s="11"/>
      <c r="D577" s="21"/>
      <c r="E577" s="77"/>
      <c r="G577" s="143"/>
    </row>
    <row r="578" spans="1:7" x14ac:dyDescent="0.2">
      <c r="A578" s="42"/>
      <c r="B578" s="43"/>
      <c r="C578" s="16"/>
      <c r="D578" s="46"/>
      <c r="E578" s="129"/>
      <c r="F578" s="129"/>
      <c r="G578" s="143"/>
    </row>
    <row r="579" spans="1:7" x14ac:dyDescent="0.2">
      <c r="A579" s="44"/>
      <c r="B579" s="45"/>
      <c r="C579" s="11"/>
      <c r="D579" s="21"/>
      <c r="E579" s="77"/>
      <c r="G579" s="143"/>
    </row>
    <row r="580" spans="1:7" x14ac:dyDescent="0.2">
      <c r="A580" s="42"/>
      <c r="B580" s="43"/>
      <c r="C580" s="16"/>
      <c r="D580" s="21"/>
      <c r="E580" s="77"/>
      <c r="G580" s="143"/>
    </row>
    <row r="581" spans="1:7" x14ac:dyDescent="0.2">
      <c r="A581" s="42"/>
      <c r="B581" s="43"/>
      <c r="C581" s="16"/>
      <c r="D581" s="46"/>
      <c r="E581" s="129"/>
      <c r="F581" s="129"/>
      <c r="G581" s="143"/>
    </row>
    <row r="582" spans="1:7" x14ac:dyDescent="0.2">
      <c r="A582" s="44"/>
      <c r="B582" s="45"/>
      <c r="C582" s="11"/>
      <c r="D582" s="21"/>
      <c r="E582" s="77"/>
      <c r="G582" s="143"/>
    </row>
    <row r="583" spans="1:7" x14ac:dyDescent="0.2">
      <c r="A583" s="44"/>
      <c r="B583" s="45"/>
      <c r="C583" s="11"/>
      <c r="D583" s="21"/>
      <c r="E583" s="77"/>
      <c r="G583" s="143"/>
    </row>
    <row r="584" spans="1:7" x14ac:dyDescent="0.2">
      <c r="A584" s="42"/>
      <c r="B584" s="43"/>
      <c r="C584" s="16"/>
      <c r="D584" s="46"/>
      <c r="E584" s="129"/>
      <c r="F584" s="129"/>
      <c r="G584" s="143"/>
    </row>
    <row r="585" spans="1:7" x14ac:dyDescent="0.2">
      <c r="A585" s="44"/>
      <c r="B585" s="45"/>
      <c r="C585" s="11"/>
      <c r="D585" s="21"/>
      <c r="E585" s="77"/>
      <c r="G585" s="143"/>
    </row>
    <row r="586" spans="1:7" x14ac:dyDescent="0.2">
      <c r="A586" s="42"/>
      <c r="B586" s="43"/>
      <c r="C586" s="16"/>
      <c r="D586" s="21"/>
      <c r="E586" s="77"/>
      <c r="G586" s="143"/>
    </row>
    <row r="587" spans="1:7" x14ac:dyDescent="0.2">
      <c r="A587" s="42"/>
      <c r="B587" s="43"/>
      <c r="C587" s="16"/>
      <c r="D587" s="46"/>
      <c r="E587" s="129"/>
      <c r="F587" s="129"/>
      <c r="G587" s="143"/>
    </row>
    <row r="588" spans="1:7" x14ac:dyDescent="0.2">
      <c r="A588" s="44"/>
      <c r="B588" s="45"/>
      <c r="C588" s="11"/>
      <c r="D588" s="21"/>
      <c r="E588" s="77"/>
      <c r="G588" s="143"/>
    </row>
    <row r="589" spans="1:7" x14ac:dyDescent="0.2">
      <c r="A589" s="44"/>
      <c r="B589" s="45"/>
      <c r="C589" s="11"/>
      <c r="D589" s="21"/>
      <c r="E589" s="77"/>
      <c r="G589" s="143"/>
    </row>
    <row r="590" spans="1:7" x14ac:dyDescent="0.2">
      <c r="A590" s="299"/>
      <c r="B590" s="299"/>
      <c r="C590" s="299"/>
      <c r="D590" s="299"/>
      <c r="E590" s="299"/>
      <c r="F590" s="299"/>
      <c r="G590" s="143"/>
    </row>
    <row r="591" spans="1:7" x14ac:dyDescent="0.2">
      <c r="A591" s="40"/>
      <c r="B591" s="41"/>
      <c r="C591" s="17"/>
      <c r="D591" s="25"/>
      <c r="E591" s="127"/>
      <c r="F591" s="127"/>
      <c r="G591" s="143"/>
    </row>
    <row r="592" spans="1:7" x14ac:dyDescent="0.2">
      <c r="A592" s="42"/>
      <c r="B592" s="43"/>
      <c r="C592" s="16"/>
      <c r="D592" s="21"/>
      <c r="E592" s="77"/>
      <c r="G592" s="143"/>
    </row>
    <row r="593" spans="1:7" x14ac:dyDescent="0.2">
      <c r="A593" s="42"/>
      <c r="B593" s="43"/>
      <c r="C593" s="16"/>
      <c r="D593" s="46"/>
      <c r="E593" s="129"/>
      <c r="F593" s="129"/>
      <c r="G593" s="143"/>
    </row>
    <row r="594" spans="1:7" x14ac:dyDescent="0.2">
      <c r="A594" s="44"/>
      <c r="B594" s="45"/>
      <c r="C594" s="11"/>
      <c r="D594" s="21"/>
      <c r="E594" s="77"/>
      <c r="G594" s="143"/>
    </row>
    <row r="595" spans="1:7" x14ac:dyDescent="0.2">
      <c r="A595" s="42"/>
      <c r="B595" s="43"/>
      <c r="C595" s="16"/>
      <c r="D595" s="46"/>
      <c r="E595" s="129"/>
      <c r="F595" s="129"/>
      <c r="G595" s="143"/>
    </row>
    <row r="596" spans="1:7" x14ac:dyDescent="0.2">
      <c r="A596" s="44"/>
      <c r="B596" s="45"/>
      <c r="C596" s="11"/>
      <c r="D596" s="21"/>
      <c r="E596" s="77"/>
      <c r="G596" s="143"/>
    </row>
    <row r="597" spans="1:7" x14ac:dyDescent="0.2">
      <c r="A597" s="42"/>
      <c r="B597" s="43"/>
      <c r="C597" s="16"/>
      <c r="D597" s="46"/>
      <c r="E597" s="129"/>
      <c r="F597" s="129"/>
      <c r="G597" s="143"/>
    </row>
    <row r="598" spans="1:7" x14ac:dyDescent="0.2">
      <c r="A598" s="44"/>
      <c r="B598" s="45"/>
      <c r="C598" s="11"/>
      <c r="D598" s="21"/>
      <c r="E598" s="77"/>
      <c r="G598" s="143"/>
    </row>
    <row r="599" spans="1:7" x14ac:dyDescent="0.2">
      <c r="A599" s="42"/>
      <c r="B599" s="43"/>
      <c r="C599" s="16"/>
      <c r="D599" s="21"/>
      <c r="E599" s="77"/>
      <c r="G599" s="143"/>
    </row>
    <row r="600" spans="1:7" x14ac:dyDescent="0.2">
      <c r="A600" s="42"/>
      <c r="B600" s="43"/>
      <c r="C600" s="16"/>
      <c r="D600" s="46"/>
      <c r="E600" s="129"/>
      <c r="F600" s="129"/>
      <c r="G600" s="143"/>
    </row>
    <row r="601" spans="1:7" x14ac:dyDescent="0.2">
      <c r="A601" s="44"/>
      <c r="B601" s="45"/>
      <c r="C601" s="11"/>
      <c r="D601" s="21"/>
      <c r="E601" s="77"/>
      <c r="G601" s="143"/>
    </row>
    <row r="602" spans="1:7" x14ac:dyDescent="0.2">
      <c r="A602" s="44"/>
      <c r="B602" s="45"/>
      <c r="C602" s="11"/>
      <c r="D602" s="21"/>
      <c r="E602" s="77"/>
      <c r="G602" s="143"/>
    </row>
    <row r="603" spans="1:7" x14ac:dyDescent="0.2">
      <c r="A603" s="42"/>
      <c r="B603" s="43"/>
      <c r="C603" s="16"/>
      <c r="D603" s="21"/>
      <c r="E603" s="77"/>
      <c r="G603" s="143"/>
    </row>
    <row r="604" spans="1:7" x14ac:dyDescent="0.2">
      <c r="A604" s="42"/>
      <c r="B604" s="43"/>
      <c r="C604" s="16"/>
      <c r="D604" s="46"/>
      <c r="E604" s="129"/>
      <c r="F604" s="129"/>
      <c r="G604" s="143"/>
    </row>
    <row r="605" spans="1:7" x14ac:dyDescent="0.2">
      <c r="A605" s="44"/>
      <c r="B605" s="45"/>
      <c r="C605" s="11"/>
      <c r="D605" s="21"/>
      <c r="E605" s="77"/>
      <c r="G605" s="143"/>
    </row>
    <row r="606" spans="1:7" x14ac:dyDescent="0.2">
      <c r="A606" s="44"/>
      <c r="B606" s="45"/>
      <c r="C606" s="11"/>
      <c r="D606" s="21"/>
      <c r="E606" s="77"/>
      <c r="G606" s="143"/>
    </row>
    <row r="607" spans="1:7" x14ac:dyDescent="0.2">
      <c r="A607" s="299"/>
      <c r="B607" s="299"/>
      <c r="C607" s="299"/>
      <c r="D607" s="299"/>
      <c r="E607" s="299"/>
      <c r="F607" s="299"/>
      <c r="G607" s="143"/>
    </row>
    <row r="608" spans="1:7" x14ac:dyDescent="0.2">
      <c r="A608" s="40"/>
      <c r="B608" s="41"/>
      <c r="C608" s="17"/>
      <c r="D608" s="25"/>
      <c r="E608" s="127"/>
      <c r="F608" s="127"/>
      <c r="G608" s="143"/>
    </row>
    <row r="609" spans="1:7" x14ac:dyDescent="0.2">
      <c r="A609" s="42"/>
      <c r="B609" s="43"/>
      <c r="C609" s="16"/>
      <c r="D609" s="21"/>
      <c r="E609" s="77"/>
      <c r="G609" s="143"/>
    </row>
    <row r="610" spans="1:7" x14ac:dyDescent="0.2">
      <c r="A610" s="42"/>
      <c r="B610" s="43"/>
      <c r="C610" s="16"/>
      <c r="D610" s="46"/>
      <c r="E610" s="129"/>
      <c r="F610" s="129"/>
      <c r="G610" s="143"/>
    </row>
    <row r="611" spans="1:7" x14ac:dyDescent="0.2">
      <c r="A611" s="44"/>
      <c r="B611" s="45"/>
      <c r="C611" s="11"/>
      <c r="D611" s="21"/>
      <c r="E611" s="77"/>
      <c r="G611" s="143"/>
    </row>
    <row r="612" spans="1:7" x14ac:dyDescent="0.2">
      <c r="A612" s="299"/>
      <c r="B612" s="299"/>
      <c r="C612" s="299"/>
      <c r="D612" s="299"/>
      <c r="E612" s="299"/>
      <c r="F612" s="299"/>
      <c r="G612" s="143"/>
    </row>
    <row r="613" spans="1:7" x14ac:dyDescent="0.2">
      <c r="A613" s="304"/>
      <c r="B613" s="304"/>
      <c r="C613" s="304"/>
      <c r="D613" s="304"/>
      <c r="E613" s="304"/>
      <c r="F613" s="304"/>
      <c r="G613" s="143"/>
    </row>
    <row r="614" spans="1:7" x14ac:dyDescent="0.2">
      <c r="G614" s="143"/>
    </row>
    <row r="615" spans="1:7" x14ac:dyDescent="0.2">
      <c r="G615" s="143"/>
    </row>
    <row r="616" spans="1:7" x14ac:dyDescent="0.2">
      <c r="G616" s="143"/>
    </row>
    <row r="617" spans="1:7" ht="15.75" x14ac:dyDescent="0.25">
      <c r="A617" s="294"/>
      <c r="B617" s="294"/>
      <c r="C617" s="294"/>
      <c r="D617" s="294"/>
      <c r="E617" s="294"/>
      <c r="F617" s="294"/>
      <c r="G617" s="143"/>
    </row>
    <row r="618" spans="1:7" ht="18" x14ac:dyDescent="0.25">
      <c r="A618" s="303"/>
      <c r="B618" s="303"/>
      <c r="C618" s="303"/>
      <c r="D618" s="303"/>
      <c r="E618" s="303"/>
      <c r="F618" s="303"/>
      <c r="G618" s="143"/>
    </row>
    <row r="619" spans="1:7" x14ac:dyDescent="0.2">
      <c r="A619" s="48"/>
      <c r="B619" s="48"/>
      <c r="C619" s="48"/>
      <c r="D619" s="22"/>
      <c r="E619" s="121"/>
      <c r="F619" s="121"/>
      <c r="G619" s="143"/>
    </row>
    <row r="620" spans="1:7" x14ac:dyDescent="0.2">
      <c r="A620" s="11"/>
      <c r="B620" s="49"/>
      <c r="C620" s="17"/>
      <c r="D620" s="12"/>
      <c r="E620" s="126"/>
      <c r="F620" s="126"/>
      <c r="G620" s="143"/>
    </row>
    <row r="621" spans="1:7" x14ac:dyDescent="0.2">
      <c r="A621" s="11"/>
      <c r="B621" s="50"/>
      <c r="C621" s="16"/>
      <c r="D621" s="12"/>
      <c r="E621" s="126"/>
      <c r="F621" s="126"/>
      <c r="G621" s="143"/>
    </row>
    <row r="622" spans="1:7" x14ac:dyDescent="0.2">
      <c r="A622" s="11"/>
      <c r="B622" s="50"/>
      <c r="C622" s="16"/>
      <c r="D622" s="12"/>
      <c r="E622" s="126"/>
      <c r="F622" s="126"/>
      <c r="G622" s="143"/>
    </row>
    <row r="623" spans="1:7" x14ac:dyDescent="0.2">
      <c r="A623" s="11"/>
      <c r="B623" s="51"/>
      <c r="C623" s="18"/>
      <c r="D623" s="12"/>
      <c r="E623" s="126"/>
      <c r="F623" s="126"/>
      <c r="G623" s="143"/>
    </row>
    <row r="624" spans="1:7" x14ac:dyDescent="0.2">
      <c r="A624" s="11"/>
      <c r="B624" s="49"/>
      <c r="C624" s="17"/>
      <c r="D624" s="12"/>
      <c r="E624" s="126"/>
      <c r="F624" s="126"/>
      <c r="G624" s="143"/>
    </row>
    <row r="625" spans="1:7" x14ac:dyDescent="0.2">
      <c r="A625" s="11"/>
      <c r="B625" s="50"/>
      <c r="C625" s="16"/>
      <c r="D625" s="12"/>
      <c r="E625" s="126"/>
      <c r="F625" s="126"/>
      <c r="G625" s="143"/>
    </row>
    <row r="626" spans="1:7" x14ac:dyDescent="0.2">
      <c r="A626" s="11"/>
      <c r="B626" s="50"/>
      <c r="C626" s="16"/>
      <c r="D626" s="12"/>
      <c r="E626" s="126"/>
      <c r="F626" s="126"/>
      <c r="G626" s="143"/>
    </row>
    <row r="627" spans="1:7" x14ac:dyDescent="0.2">
      <c r="A627" s="11"/>
      <c r="B627" s="52"/>
      <c r="C627" s="18"/>
      <c r="D627" s="12"/>
      <c r="E627" s="126"/>
      <c r="F627" s="126"/>
      <c r="G627" s="143"/>
    </row>
    <row r="628" spans="1:7" x14ac:dyDescent="0.2">
      <c r="A628" s="11"/>
      <c r="B628" s="50"/>
      <c r="C628" s="16"/>
      <c r="D628" s="12"/>
      <c r="E628" s="126"/>
      <c r="F628" s="126"/>
      <c r="G628" s="143"/>
    </row>
    <row r="629" spans="1:7" x14ac:dyDescent="0.2">
      <c r="A629" s="11"/>
      <c r="B629" s="50"/>
      <c r="C629" s="16"/>
      <c r="D629" s="12"/>
      <c r="E629" s="126"/>
      <c r="F629" s="126"/>
      <c r="G629" s="143"/>
    </row>
    <row r="630" spans="1:7" x14ac:dyDescent="0.2">
      <c r="A630" s="11"/>
      <c r="B630" s="52"/>
      <c r="C630" s="11"/>
      <c r="D630" s="12"/>
      <c r="E630" s="126"/>
      <c r="F630" s="130"/>
      <c r="G630" s="143"/>
    </row>
    <row r="631" spans="1:7" x14ac:dyDescent="0.2">
      <c r="A631" s="11"/>
      <c r="B631" s="50"/>
      <c r="C631" s="16"/>
      <c r="D631" s="12"/>
      <c r="E631" s="126"/>
      <c r="F631" s="126"/>
      <c r="G631" s="143"/>
    </row>
    <row r="632" spans="1:7" x14ac:dyDescent="0.2">
      <c r="A632" s="11"/>
      <c r="B632" s="50"/>
      <c r="C632" s="16"/>
      <c r="D632" s="12"/>
      <c r="E632" s="126"/>
      <c r="F632" s="126"/>
      <c r="G632" s="143"/>
    </row>
    <row r="633" spans="1:7" x14ac:dyDescent="0.2">
      <c r="A633" s="11"/>
      <c r="B633" s="52"/>
      <c r="C633" s="11"/>
      <c r="D633" s="12"/>
      <c r="E633" s="126"/>
      <c r="F633" s="126"/>
      <c r="G633" s="143"/>
    </row>
    <row r="634" spans="1:7" x14ac:dyDescent="0.2">
      <c r="A634" s="11"/>
      <c r="B634" s="49"/>
      <c r="C634" s="17"/>
      <c r="D634" s="12"/>
      <c r="E634" s="126"/>
      <c r="F634" s="126"/>
      <c r="G634" s="143"/>
    </row>
    <row r="635" spans="1:7" x14ac:dyDescent="0.2">
      <c r="A635" s="11"/>
      <c r="B635" s="50"/>
      <c r="C635" s="16"/>
      <c r="D635" s="12"/>
      <c r="E635" s="126"/>
      <c r="F635" s="126"/>
      <c r="G635" s="143"/>
    </row>
    <row r="636" spans="1:7" x14ac:dyDescent="0.2">
      <c r="A636" s="11"/>
      <c r="B636" s="50"/>
      <c r="C636" s="16"/>
      <c r="D636" s="12"/>
      <c r="E636" s="126"/>
      <c r="F636" s="126"/>
      <c r="G636" s="143"/>
    </row>
    <row r="637" spans="1:7" x14ac:dyDescent="0.2">
      <c r="A637" s="11"/>
      <c r="B637" s="52"/>
      <c r="C637" s="18"/>
      <c r="D637" s="12"/>
      <c r="E637" s="126"/>
      <c r="F637" s="126"/>
      <c r="G637" s="143"/>
    </row>
    <row r="638" spans="1:7" x14ac:dyDescent="0.2">
      <c r="A638" s="11"/>
      <c r="B638" s="52"/>
      <c r="C638" s="18"/>
      <c r="D638" s="12"/>
      <c r="E638" s="126"/>
      <c r="F638" s="126"/>
      <c r="G638" s="143"/>
    </row>
    <row r="639" spans="1:7" x14ac:dyDescent="0.2">
      <c r="A639" s="11"/>
      <c r="B639" s="52"/>
      <c r="C639" s="18"/>
      <c r="D639" s="12"/>
      <c r="E639" s="126"/>
      <c r="F639" s="126"/>
      <c r="G639" s="143"/>
    </row>
    <row r="640" spans="1:7" x14ac:dyDescent="0.2">
      <c r="A640" s="11"/>
      <c r="B640" s="52"/>
      <c r="C640" s="16"/>
      <c r="D640" s="12"/>
      <c r="E640" s="126"/>
      <c r="F640" s="126"/>
      <c r="G640" s="143"/>
    </row>
    <row r="641" spans="1:7" x14ac:dyDescent="0.2">
      <c r="A641" s="11"/>
      <c r="B641" s="52"/>
      <c r="C641" s="11"/>
      <c r="D641" s="12"/>
      <c r="E641" s="126"/>
      <c r="F641" s="126"/>
      <c r="G641" s="143"/>
    </row>
    <row r="642" spans="1:7" x14ac:dyDescent="0.2">
      <c r="A642" s="11"/>
      <c r="B642" s="52"/>
      <c r="C642" s="11"/>
      <c r="D642" s="12"/>
      <c r="E642" s="126"/>
      <c r="F642" s="126"/>
      <c r="G642" s="143"/>
    </row>
    <row r="643" spans="1:7" x14ac:dyDescent="0.2">
      <c r="A643" s="11"/>
      <c r="B643" s="49"/>
      <c r="C643" s="17"/>
      <c r="D643" s="12"/>
      <c r="E643" s="126"/>
      <c r="F643" s="126"/>
      <c r="G643" s="143"/>
    </row>
    <row r="644" spans="1:7" x14ac:dyDescent="0.2">
      <c r="A644" s="11"/>
      <c r="B644" s="50"/>
      <c r="C644" s="16"/>
      <c r="D644" s="12"/>
      <c r="E644" s="126"/>
      <c r="F644" s="126"/>
      <c r="G644" s="143"/>
    </row>
    <row r="645" spans="1:7" x14ac:dyDescent="0.2">
      <c r="A645" s="11"/>
      <c r="B645" s="50"/>
      <c r="C645" s="16"/>
      <c r="D645" s="12"/>
      <c r="E645" s="126"/>
      <c r="F645" s="126"/>
      <c r="G645" s="143"/>
    </row>
    <row r="646" spans="1:7" x14ac:dyDescent="0.2">
      <c r="A646" s="11"/>
      <c r="B646" s="52"/>
      <c r="C646" s="18"/>
      <c r="D646" s="12"/>
      <c r="E646" s="126"/>
      <c r="F646" s="126"/>
      <c r="G646" s="143"/>
    </row>
    <row r="647" spans="1:7" x14ac:dyDescent="0.2">
      <c r="A647" s="11"/>
      <c r="B647" s="52"/>
      <c r="C647" s="18"/>
      <c r="D647" s="12"/>
      <c r="E647" s="126"/>
      <c r="F647" s="126"/>
      <c r="G647" s="143"/>
    </row>
    <row r="648" spans="1:7" x14ac:dyDescent="0.2">
      <c r="A648" s="11"/>
      <c r="B648" s="52"/>
      <c r="C648" s="18"/>
      <c r="D648" s="12"/>
      <c r="E648" s="126"/>
      <c r="F648" s="126"/>
      <c r="G648" s="143"/>
    </row>
    <row r="649" spans="1:7" x14ac:dyDescent="0.2">
      <c r="A649" s="11"/>
      <c r="B649" s="50"/>
      <c r="C649" s="16"/>
      <c r="D649" s="12"/>
      <c r="E649" s="126"/>
      <c r="F649" s="126"/>
      <c r="G649" s="143"/>
    </row>
    <row r="650" spans="1:7" x14ac:dyDescent="0.2">
      <c r="A650" s="11"/>
      <c r="B650" s="52"/>
      <c r="C650" s="11"/>
      <c r="D650" s="12"/>
      <c r="E650" s="126"/>
      <c r="F650" s="126"/>
      <c r="G650" s="143"/>
    </row>
    <row r="651" spans="1:7" x14ac:dyDescent="0.2">
      <c r="A651" s="11"/>
      <c r="B651" s="49"/>
      <c r="C651" s="17"/>
      <c r="D651" s="12"/>
      <c r="E651" s="126"/>
      <c r="F651" s="126"/>
      <c r="G651" s="143"/>
    </row>
    <row r="652" spans="1:7" x14ac:dyDescent="0.2">
      <c r="A652" s="54"/>
      <c r="B652" s="52"/>
      <c r="C652" s="11"/>
      <c r="D652" s="12"/>
      <c r="E652" s="126"/>
      <c r="F652" s="126"/>
      <c r="G652" s="143"/>
    </row>
    <row r="653" spans="1:7" x14ac:dyDescent="0.2">
      <c r="A653" s="54"/>
      <c r="B653" s="49"/>
      <c r="C653" s="11"/>
      <c r="D653" s="12"/>
      <c r="E653" s="126"/>
      <c r="F653" s="126"/>
      <c r="G653" s="143"/>
    </row>
    <row r="654" spans="1:7" x14ac:dyDescent="0.2">
      <c r="A654" s="54"/>
      <c r="B654" s="50"/>
      <c r="C654" s="16"/>
      <c r="D654" s="12"/>
      <c r="E654" s="126"/>
      <c r="F654" s="126"/>
      <c r="G654" s="143"/>
    </row>
    <row r="655" spans="1:7" x14ac:dyDescent="0.2">
      <c r="A655" s="54"/>
      <c r="B655" s="50"/>
      <c r="C655" s="16"/>
      <c r="D655" s="12"/>
      <c r="E655" s="126"/>
      <c r="F655" s="126"/>
      <c r="G655" s="143"/>
    </row>
    <row r="656" spans="1:7" x14ac:dyDescent="0.2">
      <c r="A656" s="11"/>
      <c r="B656" s="52"/>
      <c r="C656" s="11"/>
      <c r="D656" s="12"/>
      <c r="E656" s="126"/>
      <c r="F656" s="126"/>
      <c r="G656" s="143"/>
    </row>
    <row r="657" spans="1:7" x14ac:dyDescent="0.2">
      <c r="A657" s="11"/>
      <c r="B657" s="52"/>
      <c r="C657" s="18"/>
      <c r="D657" s="12"/>
      <c r="E657" s="126"/>
      <c r="F657" s="126"/>
      <c r="G657" s="143"/>
    </row>
    <row r="658" spans="1:7" x14ac:dyDescent="0.2">
      <c r="A658" s="11"/>
      <c r="B658" s="52"/>
      <c r="C658" s="55"/>
      <c r="D658" s="12"/>
      <c r="E658" s="126"/>
      <c r="F658" s="126"/>
      <c r="G658" s="143"/>
    </row>
    <row r="659" spans="1:7" x14ac:dyDescent="0.2">
      <c r="A659" s="11"/>
      <c r="B659" s="52"/>
      <c r="C659" s="11"/>
      <c r="D659" s="12"/>
      <c r="E659" s="126"/>
      <c r="F659" s="126"/>
      <c r="G659" s="143"/>
    </row>
    <row r="660" spans="1:7" x14ac:dyDescent="0.2">
      <c r="A660" s="11"/>
      <c r="B660" s="49"/>
      <c r="C660" s="56"/>
      <c r="D660" s="12"/>
      <c r="E660" s="126"/>
      <c r="F660" s="126"/>
      <c r="G660" s="143"/>
    </row>
    <row r="661" spans="1:7" x14ac:dyDescent="0.2">
      <c r="A661" s="11"/>
      <c r="B661" s="50"/>
      <c r="C661" s="16"/>
      <c r="D661" s="12"/>
      <c r="E661" s="126"/>
      <c r="F661" s="126"/>
      <c r="G661" s="143"/>
    </row>
    <row r="662" spans="1:7" x14ac:dyDescent="0.2">
      <c r="A662" s="11"/>
      <c r="B662" s="50"/>
      <c r="C662" s="16"/>
      <c r="D662" s="12"/>
      <c r="E662" s="126"/>
      <c r="F662" s="126"/>
      <c r="G662" s="143"/>
    </row>
    <row r="663" spans="1:7" x14ac:dyDescent="0.2">
      <c r="A663" s="11"/>
      <c r="B663" s="51"/>
      <c r="C663" s="11"/>
      <c r="D663" s="12"/>
      <c r="E663" s="126"/>
      <c r="F663" s="126"/>
      <c r="G663" s="143"/>
    </row>
    <row r="664" spans="1:7" x14ac:dyDescent="0.2">
      <c r="A664" s="11"/>
      <c r="B664" s="49"/>
      <c r="C664" s="17"/>
      <c r="D664" s="12"/>
      <c r="E664" s="126"/>
      <c r="F664" s="126"/>
      <c r="G664" s="143"/>
    </row>
    <row r="665" spans="1:7" x14ac:dyDescent="0.2">
      <c r="A665" s="11"/>
      <c r="B665" s="50"/>
      <c r="C665" s="16"/>
      <c r="D665" s="12"/>
      <c r="E665" s="126"/>
      <c r="F665" s="126"/>
      <c r="G665" s="143"/>
    </row>
    <row r="666" spans="1:7" x14ac:dyDescent="0.2">
      <c r="A666" s="11"/>
      <c r="B666" s="50"/>
      <c r="C666" s="16"/>
      <c r="D666" s="12"/>
      <c r="E666" s="126"/>
      <c r="F666" s="126"/>
      <c r="G666" s="143"/>
    </row>
    <row r="667" spans="1:7" x14ac:dyDescent="0.2">
      <c r="A667" s="11"/>
      <c r="B667" s="52"/>
      <c r="C667" s="11"/>
      <c r="D667" s="12"/>
      <c r="E667" s="126"/>
      <c r="F667" s="126"/>
      <c r="G667" s="143"/>
    </row>
    <row r="668" spans="1:7" x14ac:dyDescent="0.2">
      <c r="A668" s="11"/>
      <c r="B668" s="50"/>
      <c r="C668" s="16"/>
      <c r="D668" s="12"/>
      <c r="E668" s="126"/>
      <c r="F668" s="126"/>
      <c r="G668" s="143"/>
    </row>
    <row r="669" spans="1:7" x14ac:dyDescent="0.2">
      <c r="A669" s="11"/>
      <c r="B669" s="50"/>
      <c r="C669" s="16"/>
      <c r="D669" s="12"/>
      <c r="E669" s="126"/>
      <c r="F669" s="126"/>
      <c r="G669" s="143"/>
    </row>
    <row r="670" spans="1:7" x14ac:dyDescent="0.2">
      <c r="A670" s="11"/>
      <c r="B670" s="52"/>
      <c r="C670" s="11"/>
      <c r="D670" s="12"/>
      <c r="E670" s="126"/>
      <c r="F670" s="126"/>
      <c r="G670" s="143"/>
    </row>
    <row r="671" spans="1:7" x14ac:dyDescent="0.2">
      <c r="A671" s="11"/>
      <c r="B671" s="50"/>
      <c r="C671" s="16"/>
      <c r="D671" s="12"/>
      <c r="E671" s="126"/>
      <c r="F671" s="126"/>
      <c r="G671" s="143"/>
    </row>
    <row r="672" spans="1:7" x14ac:dyDescent="0.2">
      <c r="A672" s="11"/>
      <c r="B672" s="50"/>
      <c r="C672" s="16"/>
      <c r="D672" s="12"/>
      <c r="E672" s="126"/>
      <c r="F672" s="126"/>
      <c r="G672" s="143"/>
    </row>
    <row r="673" spans="1:7" x14ac:dyDescent="0.2">
      <c r="A673" s="11"/>
      <c r="B673" s="52"/>
      <c r="C673" s="11"/>
      <c r="D673" s="12"/>
      <c r="E673" s="126"/>
      <c r="F673" s="126"/>
      <c r="G673" s="143"/>
    </row>
    <row r="674" spans="1:7" x14ac:dyDescent="0.2">
      <c r="A674" s="11"/>
      <c r="B674" s="49"/>
      <c r="C674" s="56"/>
      <c r="D674" s="12"/>
      <c r="E674" s="126"/>
      <c r="F674" s="126"/>
      <c r="G674" s="143"/>
    </row>
    <row r="675" spans="1:7" x14ac:dyDescent="0.2">
      <c r="A675" s="11"/>
      <c r="B675" s="50"/>
      <c r="C675" s="16"/>
      <c r="D675" s="12"/>
      <c r="E675" s="126"/>
      <c r="F675" s="126"/>
      <c r="G675" s="143"/>
    </row>
    <row r="676" spans="1:7" x14ac:dyDescent="0.2">
      <c r="A676" s="11"/>
      <c r="B676" s="50"/>
      <c r="C676" s="16"/>
      <c r="D676" s="12"/>
      <c r="E676" s="126"/>
      <c r="F676" s="126"/>
      <c r="G676" s="143"/>
    </row>
    <row r="677" spans="1:7" x14ac:dyDescent="0.2">
      <c r="A677" s="11"/>
      <c r="B677" s="52"/>
      <c r="C677" s="11"/>
      <c r="D677" s="12"/>
      <c r="E677" s="126"/>
      <c r="F677" s="126"/>
      <c r="G677" s="143"/>
    </row>
    <row r="678" spans="1:7" x14ac:dyDescent="0.2">
      <c r="A678" s="11"/>
      <c r="B678" s="52"/>
      <c r="C678" s="11"/>
      <c r="D678" s="12"/>
      <c r="E678" s="126"/>
      <c r="F678" s="126"/>
      <c r="G678" s="143"/>
    </row>
    <row r="679" spans="1:7" x14ac:dyDescent="0.2">
      <c r="A679" s="11"/>
      <c r="B679" s="52"/>
      <c r="C679" s="11"/>
      <c r="D679" s="12"/>
      <c r="E679" s="126"/>
      <c r="F679" s="126"/>
      <c r="G679" s="143"/>
    </row>
    <row r="680" spans="1:7" x14ac:dyDescent="0.2">
      <c r="A680" s="11"/>
      <c r="B680" s="50"/>
      <c r="C680" s="16"/>
      <c r="D680" s="12"/>
      <c r="E680" s="126"/>
      <c r="F680" s="126"/>
      <c r="G680" s="143"/>
    </row>
    <row r="681" spans="1:7" x14ac:dyDescent="0.2">
      <c r="A681" s="11"/>
      <c r="B681" s="50"/>
      <c r="C681" s="16"/>
      <c r="D681" s="12"/>
      <c r="E681" s="126"/>
      <c r="F681" s="126"/>
      <c r="G681" s="143"/>
    </row>
    <row r="682" spans="1:7" x14ac:dyDescent="0.2">
      <c r="A682" s="11"/>
      <c r="B682" s="52"/>
      <c r="C682" s="18"/>
      <c r="D682" s="57"/>
      <c r="E682" s="130"/>
      <c r="F682" s="126"/>
      <c r="G682" s="143"/>
    </row>
    <row r="683" spans="1:7" x14ac:dyDescent="0.2">
      <c r="A683" s="11"/>
      <c r="B683" s="52"/>
      <c r="C683" s="18"/>
      <c r="D683" s="57"/>
      <c r="E683" s="130"/>
      <c r="F683" s="126"/>
      <c r="G683" s="143"/>
    </row>
    <row r="684" spans="1:7" x14ac:dyDescent="0.2">
      <c r="A684" s="11"/>
      <c r="B684" s="49"/>
      <c r="C684" s="17"/>
      <c r="D684" s="12"/>
      <c r="E684" s="126"/>
      <c r="F684" s="126"/>
      <c r="G684" s="143"/>
    </row>
    <row r="685" spans="1:7" x14ac:dyDescent="0.2">
      <c r="A685" s="11"/>
      <c r="B685" s="50"/>
      <c r="C685" s="16"/>
      <c r="D685" s="12"/>
      <c r="E685" s="126"/>
      <c r="F685" s="126"/>
      <c r="G685" s="143"/>
    </row>
    <row r="686" spans="1:7" x14ac:dyDescent="0.2">
      <c r="A686" s="11"/>
      <c r="B686" s="50"/>
      <c r="C686" s="16"/>
      <c r="D686" s="12"/>
      <c r="E686" s="126"/>
      <c r="F686" s="126"/>
      <c r="G686" s="143"/>
    </row>
    <row r="687" spans="1:7" x14ac:dyDescent="0.2">
      <c r="A687" s="11"/>
      <c r="B687" s="51"/>
      <c r="C687" s="11"/>
      <c r="D687" s="12"/>
      <c r="E687" s="126"/>
      <c r="F687" s="126"/>
      <c r="G687" s="143"/>
    </row>
    <row r="688" spans="1:7" x14ac:dyDescent="0.2">
      <c r="A688" s="11"/>
      <c r="B688" s="52"/>
      <c r="C688" s="16"/>
      <c r="D688" s="12"/>
      <c r="E688" s="126"/>
      <c r="F688" s="126"/>
      <c r="G688" s="143"/>
    </row>
    <row r="689" spans="1:7" x14ac:dyDescent="0.2">
      <c r="A689" s="11"/>
      <c r="B689" s="58"/>
      <c r="C689" s="59"/>
      <c r="D689" s="12"/>
      <c r="E689" s="126"/>
      <c r="F689" s="126"/>
      <c r="G689" s="143"/>
    </row>
    <row r="690" spans="1:7" x14ac:dyDescent="0.2">
      <c r="A690" s="11"/>
      <c r="B690" s="52"/>
      <c r="C690" s="60"/>
      <c r="D690" s="12"/>
      <c r="E690" s="126"/>
      <c r="F690" s="126"/>
      <c r="G690" s="143"/>
    </row>
    <row r="691" spans="1:7" x14ac:dyDescent="0.2">
      <c r="A691" s="11"/>
      <c r="B691" s="51"/>
      <c r="C691" s="18"/>
      <c r="D691" s="12"/>
      <c r="E691" s="126"/>
      <c r="F691" s="126"/>
      <c r="G691" s="143"/>
    </row>
    <row r="692" spans="1:7" x14ac:dyDescent="0.2">
      <c r="A692" s="11"/>
      <c r="B692" s="41"/>
      <c r="C692" s="17"/>
      <c r="D692" s="12"/>
      <c r="E692" s="126"/>
      <c r="F692" s="126"/>
      <c r="G692" s="143"/>
    </row>
    <row r="693" spans="1:7" x14ac:dyDescent="0.2">
      <c r="A693" s="11"/>
      <c r="B693" s="43"/>
      <c r="C693" s="16"/>
      <c r="D693" s="12"/>
      <c r="E693" s="126"/>
      <c r="F693" s="126"/>
      <c r="G693" s="143"/>
    </row>
    <row r="694" spans="1:7" x14ac:dyDescent="0.2">
      <c r="A694" s="11"/>
      <c r="B694" s="43"/>
      <c r="C694" s="16"/>
      <c r="D694" s="12"/>
      <c r="E694" s="126"/>
      <c r="F694" s="126"/>
      <c r="G694" s="143"/>
    </row>
    <row r="695" spans="1:7" x14ac:dyDescent="0.2">
      <c r="A695" s="11"/>
      <c r="B695" s="52"/>
      <c r="C695" s="18"/>
      <c r="D695" s="12"/>
      <c r="E695" s="126"/>
      <c r="F695" s="126"/>
      <c r="G695" s="143"/>
    </row>
    <row r="696" spans="1:7" x14ac:dyDescent="0.2">
      <c r="A696" s="11"/>
      <c r="B696" s="50"/>
      <c r="C696" s="16"/>
      <c r="D696" s="12"/>
      <c r="E696" s="126"/>
      <c r="F696" s="126"/>
      <c r="G696" s="143"/>
    </row>
    <row r="697" spans="1:7" x14ac:dyDescent="0.2">
      <c r="A697" s="11"/>
      <c r="B697" s="49"/>
      <c r="C697" s="11"/>
      <c r="D697" s="12"/>
      <c r="E697" s="126"/>
      <c r="F697" s="126"/>
      <c r="G697" s="143"/>
    </row>
    <row r="698" spans="1:7" x14ac:dyDescent="0.2">
      <c r="A698" s="11"/>
      <c r="B698" s="49"/>
      <c r="C698" s="16"/>
      <c r="D698" s="12"/>
      <c r="E698" s="126"/>
      <c r="F698" s="126"/>
      <c r="G698" s="143"/>
    </row>
    <row r="699" spans="1:7" x14ac:dyDescent="0.2">
      <c r="A699" s="11"/>
      <c r="B699" s="49"/>
      <c r="C699" s="16"/>
      <c r="D699" s="12"/>
      <c r="E699" s="126"/>
      <c r="F699" s="126"/>
      <c r="G699" s="143"/>
    </row>
    <row r="700" spans="1:7" x14ac:dyDescent="0.2">
      <c r="A700" s="11"/>
      <c r="B700" s="52"/>
      <c r="C700" s="18"/>
      <c r="D700" s="12"/>
      <c r="E700" s="126"/>
      <c r="F700" s="126"/>
      <c r="G700" s="143"/>
    </row>
    <row r="701" spans="1:7" x14ac:dyDescent="0.2">
      <c r="A701" s="11"/>
      <c r="B701" s="51"/>
      <c r="C701" s="18"/>
      <c r="D701" s="12"/>
      <c r="E701" s="126"/>
      <c r="F701" s="126"/>
      <c r="G701" s="143"/>
    </row>
    <row r="702" spans="1:7" x14ac:dyDescent="0.2">
      <c r="A702" s="11"/>
      <c r="B702" s="52"/>
      <c r="C702" s="16"/>
      <c r="D702" s="12"/>
      <c r="E702" s="126"/>
      <c r="F702" s="126"/>
      <c r="G702" s="143"/>
    </row>
    <row r="703" spans="1:7" x14ac:dyDescent="0.2">
      <c r="A703" s="11"/>
      <c r="B703" s="52"/>
      <c r="C703" s="11"/>
      <c r="D703" s="12"/>
      <c r="E703" s="126"/>
      <c r="F703" s="126"/>
      <c r="G703" s="143"/>
    </row>
    <row r="704" spans="1:7" x14ac:dyDescent="0.2">
      <c r="A704" s="11"/>
      <c r="B704" s="43"/>
      <c r="C704" s="17"/>
      <c r="D704" s="12"/>
      <c r="E704" s="126"/>
      <c r="F704" s="126"/>
      <c r="G704" s="143"/>
    </row>
    <row r="705" spans="1:7" x14ac:dyDescent="0.2">
      <c r="A705" s="11"/>
      <c r="B705" s="50"/>
      <c r="C705" s="16"/>
      <c r="D705" s="12"/>
      <c r="E705" s="126"/>
      <c r="F705" s="126"/>
      <c r="G705" s="143"/>
    </row>
    <row r="706" spans="1:7" x14ac:dyDescent="0.2">
      <c r="A706" s="11"/>
      <c r="B706" s="52"/>
      <c r="C706" s="11"/>
      <c r="D706" s="12"/>
      <c r="E706" s="126"/>
      <c r="F706" s="126"/>
      <c r="G706" s="143"/>
    </row>
    <row r="707" spans="1:7" x14ac:dyDescent="0.2">
      <c r="A707" s="11"/>
      <c r="B707" s="50"/>
      <c r="C707" s="16"/>
      <c r="D707" s="12"/>
      <c r="E707" s="126"/>
      <c r="F707" s="126"/>
      <c r="G707" s="143"/>
    </row>
    <row r="708" spans="1:7" x14ac:dyDescent="0.2">
      <c r="A708" s="11"/>
      <c r="B708" s="52"/>
      <c r="C708" s="16"/>
      <c r="D708" s="12"/>
      <c r="E708" s="126"/>
      <c r="F708" s="126"/>
      <c r="G708" s="143"/>
    </row>
    <row r="709" spans="1:7" x14ac:dyDescent="0.2">
      <c r="A709" s="11"/>
      <c r="B709" s="52"/>
      <c r="C709" s="18"/>
      <c r="D709" s="12"/>
      <c r="E709" s="126"/>
      <c r="F709" s="126"/>
      <c r="G709" s="143"/>
    </row>
    <row r="710" spans="1:7" x14ac:dyDescent="0.2">
      <c r="A710" s="11"/>
      <c r="B710" s="52"/>
      <c r="C710" s="18"/>
      <c r="D710" s="12"/>
      <c r="E710" s="126"/>
      <c r="F710" s="126"/>
      <c r="G710" s="143"/>
    </row>
    <row r="711" spans="1:7" x14ac:dyDescent="0.2">
      <c r="A711" s="11"/>
      <c r="B711" s="41"/>
      <c r="C711" s="17"/>
      <c r="D711" s="12"/>
      <c r="E711" s="126"/>
      <c r="F711" s="126"/>
      <c r="G711" s="143"/>
    </row>
    <row r="712" spans="1:7" x14ac:dyDescent="0.2">
      <c r="A712" s="11"/>
      <c r="B712" s="43"/>
      <c r="C712" s="16"/>
      <c r="D712" s="12"/>
      <c r="E712" s="126"/>
      <c r="F712" s="126"/>
      <c r="G712" s="143"/>
    </row>
    <row r="713" spans="1:7" x14ac:dyDescent="0.2">
      <c r="A713" s="11"/>
      <c r="B713" s="43"/>
      <c r="C713" s="16"/>
      <c r="D713" s="12"/>
      <c r="E713" s="126"/>
      <c r="F713" s="126"/>
      <c r="G713" s="143"/>
    </row>
    <row r="714" spans="1:7" x14ac:dyDescent="0.2">
      <c r="A714" s="11"/>
      <c r="B714" s="51"/>
      <c r="C714" s="11"/>
      <c r="D714" s="12"/>
      <c r="E714" s="126"/>
      <c r="F714" s="126"/>
      <c r="G714" s="143"/>
    </row>
    <row r="715" spans="1:7" x14ac:dyDescent="0.2">
      <c r="A715" s="19"/>
      <c r="B715" s="61"/>
      <c r="C715" s="19"/>
      <c r="D715" s="62"/>
      <c r="E715" s="142"/>
      <c r="F715" s="127"/>
      <c r="G715" s="143"/>
    </row>
    <row r="716" spans="1:7" x14ac:dyDescent="0.2">
      <c r="G716" s="143"/>
    </row>
    <row r="717" spans="1:7" x14ac:dyDescent="0.2">
      <c r="G717" s="143"/>
    </row>
    <row r="718" spans="1:7" ht="15" x14ac:dyDescent="0.2">
      <c r="A718" s="301"/>
      <c r="B718" s="301"/>
      <c r="C718" s="301"/>
      <c r="D718" s="301"/>
      <c r="E718" s="301"/>
      <c r="F718" s="301"/>
      <c r="G718" s="143"/>
    </row>
    <row r="719" spans="1:7" ht="18" x14ac:dyDescent="0.25">
      <c r="A719" s="300"/>
      <c r="B719" s="305"/>
      <c r="C719" s="305"/>
      <c r="D719" s="305"/>
      <c r="E719" s="305"/>
      <c r="F719" s="305"/>
      <c r="G719" s="143"/>
    </row>
    <row r="720" spans="1:7" x14ac:dyDescent="0.2">
      <c r="A720" s="277"/>
      <c r="B720" s="279"/>
      <c r="C720" s="279"/>
      <c r="D720" s="277"/>
      <c r="E720" s="279"/>
      <c r="F720" s="279"/>
      <c r="G720" s="143"/>
    </row>
    <row r="721" spans="1:7" x14ac:dyDescent="0.2">
      <c r="A721" s="277"/>
      <c r="B721" s="279"/>
      <c r="C721" s="279"/>
      <c r="D721" s="277"/>
      <c r="E721" s="279"/>
      <c r="F721" s="279"/>
      <c r="G721" s="143"/>
    </row>
    <row r="722" spans="1:7" x14ac:dyDescent="0.2">
      <c r="A722" s="40"/>
      <c r="B722" s="41"/>
      <c r="C722" s="17"/>
      <c r="D722" s="25"/>
      <c r="E722" s="127"/>
      <c r="F722" s="127"/>
      <c r="G722" s="143"/>
    </row>
    <row r="723" spans="1:7" x14ac:dyDescent="0.2">
      <c r="A723" s="42"/>
      <c r="B723" s="43"/>
      <c r="C723" s="16"/>
      <c r="D723" s="21"/>
      <c r="E723" s="77"/>
      <c r="G723" s="143"/>
    </row>
    <row r="724" spans="1:7" x14ac:dyDescent="0.2">
      <c r="A724" s="42"/>
      <c r="B724" s="43"/>
      <c r="C724" s="16"/>
      <c r="D724" s="21"/>
      <c r="E724" s="77"/>
      <c r="G724" s="143"/>
    </row>
    <row r="725" spans="1:7" x14ac:dyDescent="0.2">
      <c r="A725" s="44"/>
      <c r="B725" s="45"/>
      <c r="C725" s="11"/>
      <c r="D725" s="21"/>
      <c r="E725" s="77"/>
      <c r="G725" s="143"/>
    </row>
    <row r="726" spans="1:7" x14ac:dyDescent="0.2">
      <c r="A726" s="299"/>
      <c r="B726" s="299"/>
      <c r="C726" s="299"/>
      <c r="D726" s="299"/>
      <c r="E726" s="299"/>
      <c r="F726" s="299"/>
      <c r="G726" s="143"/>
    </row>
    <row r="727" spans="1:7" x14ac:dyDescent="0.2">
      <c r="A727" s="40"/>
      <c r="B727" s="41"/>
      <c r="C727" s="17"/>
      <c r="D727" s="25"/>
      <c r="E727" s="127"/>
      <c r="F727" s="127"/>
      <c r="G727" s="143"/>
    </row>
    <row r="728" spans="1:7" x14ac:dyDescent="0.2">
      <c r="A728" s="42"/>
      <c r="B728" s="43"/>
      <c r="C728" s="16"/>
      <c r="D728" s="21"/>
      <c r="E728" s="77"/>
      <c r="G728" s="143"/>
    </row>
    <row r="729" spans="1:7" x14ac:dyDescent="0.2">
      <c r="A729" s="42"/>
      <c r="B729" s="43"/>
      <c r="C729" s="16"/>
      <c r="D729" s="21"/>
      <c r="E729" s="77"/>
      <c r="G729" s="143"/>
    </row>
    <row r="730" spans="1:7" x14ac:dyDescent="0.2">
      <c r="A730" s="44"/>
      <c r="B730" s="45"/>
      <c r="C730" s="11"/>
      <c r="D730" s="21"/>
      <c r="E730" s="77"/>
      <c r="G730" s="143"/>
    </row>
    <row r="731" spans="1:7" x14ac:dyDescent="0.2">
      <c r="A731" s="42"/>
      <c r="B731" s="43"/>
      <c r="C731" s="16"/>
      <c r="D731" s="21"/>
      <c r="E731" s="77"/>
      <c r="G731" s="143"/>
    </row>
    <row r="732" spans="1:7" x14ac:dyDescent="0.2">
      <c r="A732" s="42"/>
      <c r="B732" s="43"/>
      <c r="C732" s="16"/>
      <c r="D732" s="21"/>
      <c r="E732" s="77"/>
      <c r="G732" s="143"/>
    </row>
    <row r="733" spans="1:7" x14ac:dyDescent="0.2">
      <c r="A733" s="44"/>
      <c r="B733" s="45"/>
      <c r="C733" s="11"/>
      <c r="D733" s="21"/>
      <c r="E733" s="77"/>
      <c r="G733" s="143"/>
    </row>
    <row r="734" spans="1:7" x14ac:dyDescent="0.2">
      <c r="A734" s="299"/>
      <c r="B734" s="299"/>
      <c r="C734" s="299"/>
      <c r="D734" s="299"/>
      <c r="E734" s="299"/>
      <c r="F734" s="299"/>
      <c r="G734" s="143"/>
    </row>
    <row r="735" spans="1:7" x14ac:dyDescent="0.2">
      <c r="A735" s="40"/>
      <c r="B735" s="41"/>
      <c r="C735" s="17"/>
      <c r="D735" s="25"/>
      <c r="E735" s="127"/>
      <c r="F735" s="127"/>
      <c r="G735" s="143"/>
    </row>
    <row r="736" spans="1:7" x14ac:dyDescent="0.2">
      <c r="A736" s="42"/>
      <c r="B736" s="43"/>
      <c r="C736" s="16"/>
      <c r="D736" s="21"/>
      <c r="E736" s="77"/>
      <c r="G736" s="143"/>
    </row>
    <row r="737" spans="1:7" x14ac:dyDescent="0.2">
      <c r="A737" s="42"/>
      <c r="B737" s="43"/>
      <c r="C737" s="16"/>
      <c r="D737" s="21"/>
      <c r="E737" s="77"/>
      <c r="G737" s="143"/>
    </row>
    <row r="738" spans="1:7" x14ac:dyDescent="0.2">
      <c r="A738" s="44"/>
      <c r="B738" s="45"/>
      <c r="C738" s="11"/>
      <c r="D738" s="21"/>
      <c r="E738" s="77"/>
      <c r="G738" s="143"/>
    </row>
    <row r="739" spans="1:7" x14ac:dyDescent="0.2">
      <c r="A739" s="299"/>
      <c r="B739" s="299"/>
      <c r="C739" s="299"/>
      <c r="D739" s="299"/>
      <c r="E739" s="299"/>
      <c r="F739" s="299"/>
      <c r="G739" s="143"/>
    </row>
    <row r="740" spans="1:7" x14ac:dyDescent="0.2">
      <c r="A740" s="40"/>
      <c r="B740" s="41"/>
      <c r="C740" s="17"/>
      <c r="D740" s="25"/>
      <c r="E740" s="127"/>
      <c r="F740" s="127"/>
      <c r="G740" s="143"/>
    </row>
    <row r="741" spans="1:7" x14ac:dyDescent="0.2">
      <c r="A741" s="42"/>
      <c r="B741" s="43"/>
      <c r="C741" s="16"/>
      <c r="D741" s="21"/>
      <c r="E741" s="77"/>
      <c r="G741" s="143"/>
    </row>
    <row r="742" spans="1:7" x14ac:dyDescent="0.2">
      <c r="A742" s="44"/>
      <c r="B742" s="45"/>
      <c r="C742" s="11"/>
      <c r="D742" s="21"/>
      <c r="E742" s="77"/>
      <c r="G742" s="143"/>
    </row>
    <row r="743" spans="1:7" x14ac:dyDescent="0.2">
      <c r="A743" s="299"/>
      <c r="B743" s="299"/>
      <c r="C743" s="299"/>
      <c r="D743" s="299"/>
      <c r="E743" s="299"/>
      <c r="F743" s="299"/>
      <c r="G743" s="143"/>
    </row>
    <row r="744" spans="1:7" x14ac:dyDescent="0.2">
      <c r="A744" s="40"/>
      <c r="B744" s="41"/>
      <c r="C744" s="17"/>
      <c r="D744" s="25"/>
      <c r="E744" s="127"/>
      <c r="F744" s="127"/>
      <c r="G744" s="143"/>
    </row>
    <row r="745" spans="1:7" x14ac:dyDescent="0.2">
      <c r="A745" s="42"/>
      <c r="B745" s="43"/>
      <c r="C745" s="16"/>
      <c r="D745" s="21"/>
      <c r="E745" s="77"/>
      <c r="G745" s="143"/>
    </row>
    <row r="746" spans="1:7" x14ac:dyDescent="0.2">
      <c r="A746" s="42"/>
      <c r="B746" s="43"/>
      <c r="C746" s="16"/>
      <c r="D746" s="21"/>
      <c r="E746" s="77"/>
      <c r="G746" s="143"/>
    </row>
    <row r="747" spans="1:7" x14ac:dyDescent="0.2">
      <c r="A747" s="44"/>
      <c r="B747" s="45"/>
      <c r="C747" s="11"/>
      <c r="D747" s="21"/>
      <c r="E747" s="77"/>
      <c r="G747" s="143"/>
    </row>
    <row r="748" spans="1:7" x14ac:dyDescent="0.2">
      <c r="A748" s="42"/>
      <c r="B748" s="43"/>
      <c r="C748" s="16"/>
      <c r="D748" s="21"/>
      <c r="E748" s="77"/>
      <c r="G748" s="143"/>
    </row>
    <row r="749" spans="1:7" x14ac:dyDescent="0.2">
      <c r="A749" s="42"/>
      <c r="B749" s="43"/>
      <c r="C749" s="16"/>
      <c r="D749" s="21"/>
      <c r="E749" s="77"/>
      <c r="G749" s="143"/>
    </row>
    <row r="750" spans="1:7" x14ac:dyDescent="0.2">
      <c r="A750" s="44"/>
      <c r="B750" s="45"/>
      <c r="C750" s="11"/>
      <c r="D750" s="21"/>
      <c r="E750" s="77"/>
      <c r="G750" s="143"/>
    </row>
    <row r="751" spans="1:7" x14ac:dyDescent="0.2">
      <c r="A751" s="42"/>
      <c r="B751" s="43"/>
      <c r="C751" s="16"/>
      <c r="D751" s="21"/>
      <c r="E751" s="77"/>
      <c r="G751" s="143"/>
    </row>
    <row r="752" spans="1:7" x14ac:dyDescent="0.2">
      <c r="A752" s="42"/>
      <c r="B752" s="43"/>
      <c r="C752" s="16"/>
      <c r="D752" s="21"/>
      <c r="E752" s="77"/>
      <c r="G752" s="143"/>
    </row>
    <row r="753" spans="1:7" x14ac:dyDescent="0.2">
      <c r="A753" s="44"/>
      <c r="B753" s="45"/>
      <c r="C753" s="11"/>
      <c r="D753" s="21"/>
      <c r="E753" s="77"/>
      <c r="G753" s="143"/>
    </row>
    <row r="754" spans="1:7" x14ac:dyDescent="0.2">
      <c r="A754" s="299"/>
      <c r="B754" s="299"/>
      <c r="C754" s="299"/>
      <c r="D754" s="299"/>
      <c r="E754" s="299"/>
      <c r="F754" s="299"/>
      <c r="G754" s="143"/>
    </row>
    <row r="755" spans="1:7" x14ac:dyDescent="0.2">
      <c r="A755" s="40"/>
      <c r="B755" s="41"/>
      <c r="C755" s="17"/>
      <c r="D755" s="25"/>
      <c r="E755" s="127"/>
      <c r="F755" s="127"/>
      <c r="G755" s="143"/>
    </row>
    <row r="756" spans="1:7" x14ac:dyDescent="0.2">
      <c r="A756" s="42"/>
      <c r="B756" s="43"/>
      <c r="C756" s="16"/>
      <c r="D756" s="21"/>
      <c r="E756" s="77"/>
      <c r="G756" s="143"/>
    </row>
    <row r="757" spans="1:7" x14ac:dyDescent="0.2">
      <c r="A757" s="42"/>
      <c r="B757" s="43"/>
      <c r="C757" s="16"/>
      <c r="D757" s="21"/>
      <c r="E757" s="77"/>
      <c r="G757" s="143"/>
    </row>
    <row r="758" spans="1:7" x14ac:dyDescent="0.2">
      <c r="A758" s="44"/>
      <c r="B758" s="45"/>
      <c r="C758" s="11"/>
      <c r="D758" s="21"/>
      <c r="E758" s="77"/>
      <c r="G758" s="143"/>
    </row>
    <row r="759" spans="1:7" x14ac:dyDescent="0.2">
      <c r="A759" s="42"/>
      <c r="B759" s="43"/>
      <c r="C759" s="16"/>
      <c r="D759" s="21"/>
      <c r="E759" s="77"/>
      <c r="G759" s="143"/>
    </row>
    <row r="760" spans="1:7" x14ac:dyDescent="0.2">
      <c r="A760" s="42"/>
      <c r="B760" s="43"/>
      <c r="C760" s="16"/>
      <c r="D760" s="21"/>
      <c r="E760" s="77"/>
      <c r="G760" s="143"/>
    </row>
    <row r="761" spans="1:7" x14ac:dyDescent="0.2">
      <c r="A761" s="44"/>
      <c r="B761" s="45"/>
      <c r="C761" s="11"/>
      <c r="D761" s="21"/>
      <c r="E761" s="77"/>
      <c r="G761" s="143"/>
    </row>
    <row r="762" spans="1:7" x14ac:dyDescent="0.2">
      <c r="A762" s="44"/>
      <c r="B762" s="45"/>
      <c r="C762" s="11"/>
      <c r="D762" s="21"/>
      <c r="E762" s="77"/>
      <c r="G762" s="143"/>
    </row>
    <row r="763" spans="1:7" x14ac:dyDescent="0.2">
      <c r="A763" s="42"/>
      <c r="B763" s="43"/>
      <c r="C763" s="16"/>
      <c r="D763" s="21"/>
      <c r="E763" s="77"/>
      <c r="G763" s="143"/>
    </row>
    <row r="764" spans="1:7" x14ac:dyDescent="0.2">
      <c r="A764" s="44"/>
      <c r="B764" s="45"/>
      <c r="C764" s="11"/>
      <c r="D764" s="21"/>
      <c r="E764" s="77"/>
      <c r="G764" s="143"/>
    </row>
    <row r="765" spans="1:7" x14ac:dyDescent="0.2">
      <c r="A765" s="44"/>
      <c r="B765" s="45"/>
      <c r="C765" s="11"/>
      <c r="D765" s="21"/>
      <c r="E765" s="77"/>
      <c r="G765" s="143"/>
    </row>
    <row r="766" spans="1:7" x14ac:dyDescent="0.2">
      <c r="A766" s="299"/>
      <c r="B766" s="299"/>
      <c r="C766" s="299"/>
      <c r="D766" s="299"/>
      <c r="E766" s="299"/>
      <c r="F766" s="299"/>
      <c r="G766" s="143"/>
    </row>
    <row r="767" spans="1:7" x14ac:dyDescent="0.2">
      <c r="A767" s="40"/>
      <c r="B767" s="41"/>
      <c r="C767" s="17"/>
      <c r="D767" s="25"/>
      <c r="E767" s="127"/>
      <c r="F767" s="127"/>
      <c r="G767" s="143"/>
    </row>
    <row r="768" spans="1:7" x14ac:dyDescent="0.2">
      <c r="A768" s="42"/>
      <c r="B768" s="43"/>
      <c r="C768" s="16"/>
      <c r="D768" s="21"/>
      <c r="E768" s="77"/>
      <c r="G768" s="143"/>
    </row>
    <row r="769" spans="1:7" x14ac:dyDescent="0.2">
      <c r="A769" s="42"/>
      <c r="B769" s="43"/>
      <c r="C769" s="16"/>
      <c r="D769" s="21"/>
      <c r="E769" s="77"/>
      <c r="G769" s="143"/>
    </row>
    <row r="770" spans="1:7" x14ac:dyDescent="0.2">
      <c r="A770" s="44"/>
      <c r="B770" s="45"/>
      <c r="C770" s="11"/>
      <c r="D770" s="21"/>
      <c r="E770" s="77"/>
      <c r="G770" s="143"/>
    </row>
    <row r="771" spans="1:7" x14ac:dyDescent="0.2">
      <c r="A771" s="44"/>
      <c r="B771" s="45"/>
      <c r="C771" s="11"/>
      <c r="D771" s="21"/>
      <c r="E771" s="77"/>
      <c r="G771" s="143"/>
    </row>
    <row r="772" spans="1:7" x14ac:dyDescent="0.2">
      <c r="A772" s="42"/>
      <c r="B772" s="43"/>
      <c r="C772" s="16"/>
      <c r="D772" s="21"/>
      <c r="E772" s="77"/>
      <c r="G772" s="143"/>
    </row>
    <row r="773" spans="1:7" x14ac:dyDescent="0.2">
      <c r="A773" s="44"/>
      <c r="B773" s="45"/>
      <c r="C773" s="11"/>
      <c r="D773" s="21"/>
      <c r="E773" s="77"/>
      <c r="G773" s="143"/>
    </row>
    <row r="774" spans="1:7" x14ac:dyDescent="0.2">
      <c r="A774" s="42"/>
      <c r="B774" s="43"/>
      <c r="C774" s="16"/>
      <c r="D774" s="21"/>
      <c r="E774" s="77"/>
      <c r="G774" s="143"/>
    </row>
    <row r="775" spans="1:7" x14ac:dyDescent="0.2">
      <c r="A775" s="44"/>
      <c r="B775" s="45"/>
      <c r="C775" s="11"/>
      <c r="D775" s="21"/>
      <c r="E775" s="77"/>
      <c r="G775" s="143"/>
    </row>
    <row r="776" spans="1:7" x14ac:dyDescent="0.2">
      <c r="A776" s="42"/>
      <c r="B776" s="43"/>
      <c r="C776" s="16"/>
      <c r="D776" s="21"/>
      <c r="E776" s="77"/>
      <c r="G776" s="143"/>
    </row>
    <row r="777" spans="1:7" x14ac:dyDescent="0.2">
      <c r="A777" s="42"/>
      <c r="B777" s="43"/>
      <c r="C777" s="16"/>
      <c r="D777" s="21"/>
      <c r="E777" s="77"/>
      <c r="G777" s="143"/>
    </row>
    <row r="778" spans="1:7" x14ac:dyDescent="0.2">
      <c r="A778" s="44"/>
      <c r="B778" s="45"/>
      <c r="C778" s="11"/>
      <c r="D778" s="21"/>
      <c r="E778" s="77"/>
      <c r="G778" s="143"/>
    </row>
    <row r="779" spans="1:7" x14ac:dyDescent="0.2">
      <c r="A779" s="44"/>
      <c r="B779" s="45"/>
      <c r="C779" s="11"/>
      <c r="D779" s="21"/>
      <c r="E779" s="77"/>
      <c r="G779" s="143"/>
    </row>
    <row r="780" spans="1:7" x14ac:dyDescent="0.2">
      <c r="A780" s="44"/>
      <c r="B780" s="45"/>
      <c r="C780" s="11"/>
      <c r="D780" s="21"/>
      <c r="E780" s="77"/>
      <c r="G780" s="143"/>
    </row>
    <row r="781" spans="1:7" x14ac:dyDescent="0.2">
      <c r="A781" s="42"/>
      <c r="B781" s="43"/>
      <c r="C781" s="16"/>
      <c r="D781" s="21"/>
      <c r="E781" s="77"/>
      <c r="G781" s="143"/>
    </row>
    <row r="782" spans="1:7" x14ac:dyDescent="0.2">
      <c r="A782" s="44"/>
      <c r="B782" s="45"/>
      <c r="C782" s="11"/>
      <c r="D782" s="21"/>
      <c r="E782" s="77"/>
      <c r="G782" s="143"/>
    </row>
    <row r="783" spans="1:7" x14ac:dyDescent="0.2">
      <c r="A783" s="42"/>
      <c r="B783" s="43"/>
      <c r="C783" s="16"/>
      <c r="D783" s="21"/>
      <c r="E783" s="77"/>
      <c r="G783" s="143"/>
    </row>
    <row r="784" spans="1:7" x14ac:dyDescent="0.2">
      <c r="A784" s="44"/>
      <c r="B784" s="45"/>
      <c r="C784" s="11"/>
      <c r="D784" s="21"/>
      <c r="E784" s="77"/>
      <c r="G784" s="143"/>
    </row>
    <row r="785" spans="1:7" x14ac:dyDescent="0.2">
      <c r="A785" s="299"/>
      <c r="B785" s="299"/>
      <c r="C785" s="299"/>
      <c r="D785" s="299"/>
      <c r="E785" s="299"/>
      <c r="F785" s="299"/>
      <c r="G785" s="143"/>
    </row>
    <row r="786" spans="1:7" x14ac:dyDescent="0.2">
      <c r="A786" s="40"/>
      <c r="B786" s="41"/>
      <c r="C786" s="17"/>
      <c r="D786" s="25"/>
      <c r="E786" s="127"/>
      <c r="F786" s="127"/>
      <c r="G786" s="143"/>
    </row>
    <row r="787" spans="1:7" x14ac:dyDescent="0.2">
      <c r="A787" s="42"/>
      <c r="B787" s="43"/>
      <c r="C787" s="16"/>
      <c r="D787" s="21"/>
      <c r="E787" s="77"/>
      <c r="G787" s="143"/>
    </row>
    <row r="788" spans="1:7" x14ac:dyDescent="0.2">
      <c r="A788" s="42"/>
      <c r="B788" s="43"/>
      <c r="C788" s="16"/>
      <c r="D788" s="21"/>
      <c r="E788" s="77"/>
      <c r="G788" s="143"/>
    </row>
    <row r="789" spans="1:7" x14ac:dyDescent="0.2">
      <c r="A789" s="44"/>
      <c r="B789" s="45"/>
      <c r="C789" s="11"/>
      <c r="D789" s="21"/>
      <c r="E789" s="77"/>
      <c r="G789" s="143"/>
    </row>
    <row r="790" spans="1:7" x14ac:dyDescent="0.2">
      <c r="A790" s="44"/>
      <c r="B790" s="45"/>
      <c r="C790" s="11"/>
      <c r="D790" s="21"/>
      <c r="E790" s="77"/>
      <c r="G790" s="143"/>
    </row>
    <row r="791" spans="1:7" x14ac:dyDescent="0.2">
      <c r="A791" s="44"/>
      <c r="B791" s="45"/>
      <c r="C791" s="11"/>
      <c r="D791" s="21"/>
      <c r="E791" s="77"/>
      <c r="G791" s="143"/>
    </row>
    <row r="792" spans="1:7" x14ac:dyDescent="0.2">
      <c r="A792" s="42"/>
      <c r="B792" s="43"/>
      <c r="C792" s="16"/>
      <c r="D792" s="21"/>
      <c r="E792" s="77"/>
      <c r="G792" s="143"/>
    </row>
    <row r="793" spans="1:7" x14ac:dyDescent="0.2">
      <c r="A793" s="44"/>
      <c r="B793" s="45"/>
      <c r="C793" s="11"/>
      <c r="D793" s="21"/>
      <c r="E793" s="77"/>
      <c r="G793" s="143"/>
    </row>
    <row r="794" spans="1:7" x14ac:dyDescent="0.2">
      <c r="A794" s="42"/>
      <c r="B794" s="43"/>
      <c r="C794" s="16"/>
      <c r="D794" s="21"/>
      <c r="E794" s="77"/>
      <c r="G794" s="143"/>
    </row>
    <row r="795" spans="1:7" x14ac:dyDescent="0.2">
      <c r="A795" s="42"/>
      <c r="B795" s="43"/>
      <c r="C795" s="16"/>
      <c r="D795" s="21"/>
      <c r="E795" s="77"/>
      <c r="G795" s="143"/>
    </row>
    <row r="796" spans="1:7" x14ac:dyDescent="0.2">
      <c r="A796" s="44"/>
      <c r="B796" s="45"/>
      <c r="C796" s="11"/>
      <c r="D796" s="21"/>
      <c r="E796" s="77"/>
      <c r="G796" s="143"/>
    </row>
    <row r="797" spans="1:7" x14ac:dyDescent="0.2">
      <c r="A797" s="44"/>
      <c r="B797" s="45"/>
      <c r="C797" s="11"/>
      <c r="D797" s="21"/>
      <c r="E797" s="77"/>
      <c r="G797" s="143"/>
    </row>
    <row r="798" spans="1:7" x14ac:dyDescent="0.2">
      <c r="A798" s="44"/>
      <c r="B798" s="63"/>
      <c r="C798" s="64"/>
      <c r="D798" s="21"/>
      <c r="E798" s="77"/>
      <c r="G798" s="143"/>
    </row>
    <row r="799" spans="1:7" x14ac:dyDescent="0.2">
      <c r="A799" s="44"/>
      <c r="B799" s="63"/>
      <c r="C799" s="64"/>
      <c r="D799" s="21"/>
      <c r="E799" s="77"/>
      <c r="G799" s="143"/>
    </row>
    <row r="800" spans="1:7" x14ac:dyDescent="0.2">
      <c r="A800" s="44"/>
      <c r="B800" s="63"/>
      <c r="C800" s="64"/>
      <c r="D800" s="21"/>
      <c r="E800" s="77"/>
      <c r="G800" s="143"/>
    </row>
    <row r="801" spans="1:7" x14ac:dyDescent="0.2">
      <c r="A801" s="44"/>
      <c r="B801" s="63"/>
      <c r="C801" s="64"/>
      <c r="D801" s="21"/>
      <c r="E801" s="77"/>
      <c r="G801" s="143"/>
    </row>
    <row r="802" spans="1:7" x14ac:dyDescent="0.2">
      <c r="A802" s="42"/>
      <c r="B802" s="43"/>
      <c r="C802" s="16"/>
      <c r="D802" s="21"/>
      <c r="E802" s="77"/>
      <c r="G802" s="143"/>
    </row>
    <row r="803" spans="1:7" x14ac:dyDescent="0.2">
      <c r="A803" s="44"/>
      <c r="B803" s="45"/>
      <c r="C803" s="11"/>
      <c r="D803" s="21"/>
      <c r="E803" s="77"/>
      <c r="G803" s="143"/>
    </row>
    <row r="804" spans="1:7" x14ac:dyDescent="0.2">
      <c r="A804" s="299"/>
      <c r="B804" s="299"/>
      <c r="C804" s="299"/>
      <c r="D804" s="299"/>
      <c r="E804" s="299"/>
      <c r="F804" s="299"/>
      <c r="G804" s="143"/>
    </row>
    <row r="805" spans="1:7" x14ac:dyDescent="0.2">
      <c r="A805" s="40"/>
      <c r="B805" s="41"/>
      <c r="C805" s="17"/>
      <c r="D805" s="25"/>
      <c r="E805" s="127"/>
      <c r="F805" s="127"/>
      <c r="G805" s="143"/>
    </row>
    <row r="806" spans="1:7" x14ac:dyDescent="0.2">
      <c r="A806" s="42"/>
      <c r="B806" s="43"/>
      <c r="C806" s="16"/>
      <c r="D806" s="21"/>
      <c r="E806" s="77"/>
      <c r="G806" s="143"/>
    </row>
    <row r="807" spans="1:7" x14ac:dyDescent="0.2">
      <c r="A807" s="42"/>
      <c r="B807" s="43"/>
      <c r="C807" s="16"/>
      <c r="D807" s="21"/>
      <c r="E807" s="77"/>
      <c r="G807" s="143"/>
    </row>
    <row r="808" spans="1:7" x14ac:dyDescent="0.2">
      <c r="A808" s="44"/>
      <c r="B808" s="45"/>
      <c r="C808" s="11"/>
      <c r="D808" s="21"/>
      <c r="E808" s="77"/>
      <c r="G808" s="143"/>
    </row>
    <row r="809" spans="1:7" x14ac:dyDescent="0.2">
      <c r="A809" s="44"/>
      <c r="B809" s="45"/>
      <c r="C809" s="11"/>
      <c r="D809" s="21"/>
      <c r="E809" s="77"/>
      <c r="G809" s="143"/>
    </row>
    <row r="810" spans="1:7" x14ac:dyDescent="0.2">
      <c r="A810" s="44"/>
      <c r="B810" s="45"/>
      <c r="C810" s="11"/>
      <c r="D810" s="21"/>
      <c r="E810" s="77"/>
      <c r="G810" s="143"/>
    </row>
    <row r="811" spans="1:7" x14ac:dyDescent="0.2">
      <c r="A811" s="44"/>
      <c r="B811" s="45"/>
      <c r="C811" s="11"/>
      <c r="D811" s="21"/>
      <c r="E811" s="77"/>
      <c r="G811" s="143"/>
    </row>
    <row r="812" spans="1:7" x14ac:dyDescent="0.2">
      <c r="A812" s="299"/>
      <c r="B812" s="299"/>
      <c r="C812" s="299"/>
      <c r="D812" s="299"/>
      <c r="E812" s="299"/>
      <c r="F812" s="299"/>
      <c r="G812" s="143"/>
    </row>
    <row r="813" spans="1:7" x14ac:dyDescent="0.2">
      <c r="A813" s="40"/>
      <c r="B813" s="41"/>
      <c r="C813" s="17"/>
      <c r="D813" s="25"/>
      <c r="E813" s="127"/>
      <c r="F813" s="127"/>
      <c r="G813" s="143"/>
    </row>
    <row r="814" spans="1:7" x14ac:dyDescent="0.2">
      <c r="A814" s="42"/>
      <c r="B814" s="43"/>
      <c r="C814" s="16"/>
      <c r="D814" s="21"/>
      <c r="E814" s="77"/>
      <c r="G814" s="143"/>
    </row>
    <row r="815" spans="1:7" x14ac:dyDescent="0.2">
      <c r="A815" s="42"/>
      <c r="B815" s="43"/>
      <c r="C815" s="16"/>
      <c r="D815" s="21"/>
      <c r="E815" s="77"/>
      <c r="G815" s="143"/>
    </row>
    <row r="816" spans="1:7" x14ac:dyDescent="0.2">
      <c r="A816" s="44"/>
      <c r="B816" s="45"/>
      <c r="C816" s="11"/>
      <c r="D816" s="21"/>
      <c r="E816" s="77"/>
      <c r="G816" s="143"/>
    </row>
    <row r="817" spans="1:7" x14ac:dyDescent="0.2">
      <c r="A817" s="299"/>
      <c r="B817" s="299"/>
      <c r="C817" s="299"/>
      <c r="D817" s="299"/>
      <c r="E817" s="299"/>
      <c r="F817" s="299"/>
      <c r="G817" s="143"/>
    </row>
    <row r="818" spans="1:7" x14ac:dyDescent="0.2">
      <c r="A818" s="40"/>
      <c r="B818" s="41"/>
      <c r="C818" s="17"/>
      <c r="D818" s="25"/>
      <c r="E818" s="127"/>
      <c r="F818" s="127"/>
      <c r="G818" s="143"/>
    </row>
    <row r="819" spans="1:7" x14ac:dyDescent="0.2">
      <c r="A819" s="42"/>
      <c r="B819" s="43"/>
      <c r="C819" s="16"/>
      <c r="D819" s="21"/>
      <c r="E819" s="77"/>
      <c r="G819" s="143"/>
    </row>
    <row r="820" spans="1:7" x14ac:dyDescent="0.2">
      <c r="A820" s="42"/>
      <c r="B820" s="43"/>
      <c r="C820" s="16"/>
      <c r="D820" s="21"/>
      <c r="E820" s="77"/>
      <c r="G820" s="143"/>
    </row>
    <row r="821" spans="1:7" x14ac:dyDescent="0.2">
      <c r="A821" s="44"/>
      <c r="B821" s="45"/>
      <c r="C821" s="11"/>
      <c r="D821" s="21"/>
      <c r="E821" s="77"/>
      <c r="G821" s="143"/>
    </row>
    <row r="822" spans="1:7" x14ac:dyDescent="0.2">
      <c r="A822" s="42"/>
      <c r="B822" s="43"/>
      <c r="C822" s="16"/>
      <c r="D822" s="21"/>
      <c r="E822" s="77"/>
      <c r="G822" s="143"/>
    </row>
    <row r="823" spans="1:7" x14ac:dyDescent="0.2">
      <c r="A823" s="44"/>
      <c r="B823" s="45"/>
      <c r="C823" s="11"/>
      <c r="D823" s="21"/>
      <c r="E823" s="77"/>
      <c r="G823" s="143"/>
    </row>
    <row r="824" spans="1:7" x14ac:dyDescent="0.2">
      <c r="A824" s="42"/>
      <c r="B824" s="43"/>
      <c r="C824" s="16"/>
      <c r="D824" s="21"/>
      <c r="E824" s="77"/>
      <c r="G824" s="143"/>
    </row>
    <row r="825" spans="1:7" x14ac:dyDescent="0.2">
      <c r="A825" s="42"/>
      <c r="B825" s="43"/>
      <c r="C825" s="16"/>
      <c r="D825" s="21"/>
      <c r="E825" s="77"/>
      <c r="G825" s="143"/>
    </row>
    <row r="826" spans="1:7" x14ac:dyDescent="0.2">
      <c r="A826" s="44"/>
      <c r="B826" s="45"/>
      <c r="C826" s="11"/>
      <c r="D826" s="21"/>
      <c r="E826" s="77"/>
      <c r="G826" s="143"/>
    </row>
    <row r="827" spans="1:7" x14ac:dyDescent="0.2">
      <c r="A827" s="42"/>
      <c r="B827" s="43"/>
      <c r="C827" s="16"/>
      <c r="D827" s="21"/>
      <c r="E827" s="77"/>
      <c r="G827" s="143"/>
    </row>
    <row r="828" spans="1:7" x14ac:dyDescent="0.2">
      <c r="A828" s="42"/>
      <c r="B828" s="43"/>
      <c r="C828" s="16"/>
      <c r="D828" s="21"/>
      <c r="E828" s="77"/>
      <c r="G828" s="143"/>
    </row>
    <row r="829" spans="1:7" x14ac:dyDescent="0.2">
      <c r="A829" s="44"/>
      <c r="B829" s="45"/>
      <c r="C829" s="11"/>
      <c r="D829" s="21"/>
      <c r="E829" s="77"/>
      <c r="G829" s="143"/>
    </row>
    <row r="830" spans="1:7" x14ac:dyDescent="0.2">
      <c r="A830" s="44"/>
      <c r="B830" s="63"/>
      <c r="C830" s="64"/>
      <c r="D830" s="65"/>
      <c r="E830" s="77"/>
      <c r="G830" s="143"/>
    </row>
    <row r="831" spans="1:7" x14ac:dyDescent="0.2">
      <c r="A831" s="299"/>
      <c r="B831" s="299"/>
      <c r="C831" s="299"/>
      <c r="D831" s="299"/>
      <c r="E831" s="299"/>
      <c r="F831" s="299"/>
      <c r="G831" s="143"/>
    </row>
    <row r="832" spans="1:7" x14ac:dyDescent="0.2">
      <c r="A832" s="40"/>
      <c r="B832" s="41"/>
      <c r="C832" s="17"/>
      <c r="D832" s="25"/>
      <c r="E832" s="127"/>
      <c r="F832" s="127"/>
      <c r="G832" s="143"/>
    </row>
    <row r="833" spans="1:7" x14ac:dyDescent="0.2">
      <c r="A833" s="42"/>
      <c r="B833" s="43"/>
      <c r="C833" s="16"/>
      <c r="D833" s="21"/>
      <c r="E833" s="77"/>
      <c r="G833" s="143"/>
    </row>
    <row r="834" spans="1:7" x14ac:dyDescent="0.2">
      <c r="A834" s="42"/>
      <c r="B834" s="43"/>
      <c r="C834" s="16"/>
      <c r="D834" s="21"/>
      <c r="E834" s="77"/>
      <c r="G834" s="143"/>
    </row>
    <row r="835" spans="1:7" x14ac:dyDescent="0.2">
      <c r="A835" s="44"/>
      <c r="B835" s="45"/>
      <c r="C835" s="11"/>
      <c r="D835" s="21"/>
      <c r="E835" s="77"/>
      <c r="G835" s="143"/>
    </row>
    <row r="836" spans="1:7" x14ac:dyDescent="0.2">
      <c r="A836" s="44"/>
      <c r="B836" s="45"/>
      <c r="C836" s="11"/>
      <c r="D836" s="21"/>
      <c r="E836" s="77"/>
      <c r="G836" s="143"/>
    </row>
    <row r="837" spans="1:7" x14ac:dyDescent="0.2">
      <c r="A837" s="44"/>
      <c r="B837" s="45"/>
      <c r="C837" s="11"/>
      <c r="D837" s="21"/>
      <c r="E837" s="77"/>
      <c r="G837" s="143"/>
    </row>
    <row r="838" spans="1:7" x14ac:dyDescent="0.2">
      <c r="A838" s="42"/>
      <c r="B838" s="43"/>
      <c r="C838" s="16"/>
      <c r="D838" s="21"/>
      <c r="E838" s="77"/>
      <c r="G838" s="143"/>
    </row>
    <row r="839" spans="1:7" x14ac:dyDescent="0.2">
      <c r="A839" s="42"/>
      <c r="B839" s="43"/>
      <c r="C839" s="16"/>
      <c r="D839" s="21"/>
      <c r="E839" s="77"/>
      <c r="G839" s="143"/>
    </row>
    <row r="840" spans="1:7" x14ac:dyDescent="0.2">
      <c r="A840" s="44"/>
      <c r="B840" s="45"/>
      <c r="C840" s="11"/>
      <c r="D840" s="21"/>
      <c r="E840" s="77"/>
      <c r="G840" s="143"/>
    </row>
    <row r="841" spans="1:7" x14ac:dyDescent="0.2">
      <c r="A841" s="44"/>
      <c r="B841" s="45"/>
      <c r="C841" s="11"/>
      <c r="D841" s="21"/>
      <c r="E841" s="77"/>
      <c r="G841" s="143"/>
    </row>
    <row r="842" spans="1:7" x14ac:dyDescent="0.2">
      <c r="A842" s="299"/>
      <c r="B842" s="299"/>
      <c r="C842" s="299"/>
      <c r="D842" s="299"/>
      <c r="E842" s="299"/>
      <c r="F842" s="299"/>
      <c r="G842" s="143"/>
    </row>
    <row r="843" spans="1:7" x14ac:dyDescent="0.2">
      <c r="A843" s="40"/>
      <c r="B843" s="41"/>
      <c r="C843" s="17"/>
      <c r="D843" s="25"/>
      <c r="E843" s="127"/>
      <c r="F843" s="127"/>
      <c r="G843" s="143"/>
    </row>
    <row r="844" spans="1:7" x14ac:dyDescent="0.2">
      <c r="A844" s="42"/>
      <c r="B844" s="43"/>
      <c r="C844" s="16"/>
      <c r="D844" s="21"/>
      <c r="E844" s="77"/>
      <c r="G844" s="143"/>
    </row>
    <row r="845" spans="1:7" x14ac:dyDescent="0.2">
      <c r="A845" s="42"/>
      <c r="B845" s="43"/>
      <c r="C845" s="16"/>
      <c r="D845" s="21"/>
      <c r="E845" s="77"/>
      <c r="G845" s="143"/>
    </row>
    <row r="846" spans="1:7" x14ac:dyDescent="0.2">
      <c r="A846" s="44"/>
      <c r="B846" s="45"/>
      <c r="C846" s="11"/>
      <c r="D846" s="21"/>
      <c r="E846" s="77"/>
      <c r="G846" s="143"/>
    </row>
    <row r="847" spans="1:7" x14ac:dyDescent="0.2">
      <c r="A847" s="42"/>
      <c r="B847" s="43"/>
      <c r="C847" s="16"/>
      <c r="D847" s="21"/>
      <c r="E847" s="77"/>
      <c r="G847" s="143"/>
    </row>
    <row r="848" spans="1:7" x14ac:dyDescent="0.2">
      <c r="A848" s="42"/>
      <c r="B848" s="43"/>
      <c r="C848" s="16"/>
      <c r="D848" s="21"/>
      <c r="E848" s="77"/>
      <c r="G848" s="143"/>
    </row>
    <row r="849" spans="1:7" x14ac:dyDescent="0.2">
      <c r="A849" s="44"/>
      <c r="B849" s="45"/>
      <c r="C849" s="11"/>
      <c r="D849" s="21"/>
      <c r="E849" s="77"/>
      <c r="G849" s="143"/>
    </row>
    <row r="850" spans="1:7" x14ac:dyDescent="0.2">
      <c r="A850" s="42"/>
      <c r="B850" s="43"/>
      <c r="C850" s="16"/>
      <c r="D850" s="21"/>
      <c r="E850" s="77"/>
      <c r="G850" s="143"/>
    </row>
    <row r="851" spans="1:7" x14ac:dyDescent="0.2">
      <c r="A851" s="42"/>
      <c r="B851" s="43"/>
      <c r="C851" s="16"/>
      <c r="D851" s="21"/>
      <c r="E851" s="77"/>
      <c r="G851" s="143"/>
    </row>
    <row r="852" spans="1:7" x14ac:dyDescent="0.2">
      <c r="A852" s="44"/>
      <c r="B852" s="45"/>
      <c r="C852" s="11"/>
      <c r="D852" s="21"/>
      <c r="E852" s="77"/>
      <c r="G852" s="143"/>
    </row>
    <row r="853" spans="1:7" x14ac:dyDescent="0.2">
      <c r="A853" s="42"/>
      <c r="B853" s="43"/>
      <c r="C853" s="16"/>
      <c r="D853" s="21"/>
      <c r="E853" s="77"/>
      <c r="G853" s="143"/>
    </row>
    <row r="854" spans="1:7" x14ac:dyDescent="0.2">
      <c r="A854" s="42"/>
      <c r="B854" s="43"/>
      <c r="C854" s="16"/>
      <c r="D854" s="21"/>
      <c r="E854" s="77"/>
      <c r="G854" s="143"/>
    </row>
    <row r="855" spans="1:7" x14ac:dyDescent="0.2">
      <c r="A855" s="44"/>
      <c r="B855" s="45"/>
      <c r="C855" s="11"/>
      <c r="D855" s="21"/>
      <c r="E855" s="77"/>
      <c r="G855" s="143"/>
    </row>
    <row r="856" spans="1:7" x14ac:dyDescent="0.2">
      <c r="A856" s="44"/>
      <c r="B856" s="45"/>
      <c r="C856" s="11"/>
      <c r="D856" s="21"/>
      <c r="E856" s="77"/>
      <c r="G856" s="143"/>
    </row>
    <row r="857" spans="1:7" x14ac:dyDescent="0.2">
      <c r="A857" s="44"/>
      <c r="B857" s="45"/>
      <c r="C857" s="11"/>
      <c r="D857" s="21"/>
      <c r="E857" s="77"/>
      <c r="G857" s="143"/>
    </row>
    <row r="858" spans="1:7" x14ac:dyDescent="0.2">
      <c r="A858" s="42"/>
      <c r="B858" s="43"/>
      <c r="C858" s="16"/>
      <c r="D858" s="21"/>
      <c r="E858" s="77"/>
      <c r="G858" s="143"/>
    </row>
    <row r="859" spans="1:7" x14ac:dyDescent="0.2">
      <c r="A859" s="44"/>
      <c r="B859" s="45"/>
      <c r="C859" s="11"/>
      <c r="D859" s="21"/>
      <c r="E859" s="77"/>
      <c r="G859" s="143"/>
    </row>
    <row r="860" spans="1:7" x14ac:dyDescent="0.2">
      <c r="A860" s="44"/>
      <c r="B860" s="45"/>
      <c r="C860" s="11"/>
      <c r="D860" s="21"/>
      <c r="E860" s="77"/>
      <c r="G860" s="143"/>
    </row>
    <row r="861" spans="1:7" x14ac:dyDescent="0.2">
      <c r="A861" s="299"/>
      <c r="B861" s="299"/>
      <c r="C861" s="299"/>
      <c r="D861" s="299"/>
      <c r="E861" s="299"/>
      <c r="F861" s="299"/>
      <c r="G861" s="143"/>
    </row>
    <row r="862" spans="1:7" x14ac:dyDescent="0.2">
      <c r="A862" s="40"/>
      <c r="B862" s="41"/>
      <c r="C862" s="17"/>
      <c r="D862" s="25"/>
      <c r="E862" s="127"/>
      <c r="F862" s="127"/>
      <c r="G862" s="143"/>
    </row>
    <row r="863" spans="1:7" x14ac:dyDescent="0.2">
      <c r="A863" s="42"/>
      <c r="B863" s="43"/>
      <c r="C863" s="16"/>
      <c r="D863" s="21"/>
      <c r="E863" s="77"/>
      <c r="G863" s="143"/>
    </row>
    <row r="864" spans="1:7" x14ac:dyDescent="0.2">
      <c r="A864" s="42"/>
      <c r="B864" s="43"/>
      <c r="C864" s="16"/>
      <c r="D864" s="21"/>
      <c r="E864" s="77"/>
      <c r="G864" s="143"/>
    </row>
    <row r="865" spans="1:7" x14ac:dyDescent="0.2">
      <c r="A865" s="44"/>
      <c r="B865" s="45"/>
      <c r="C865" s="11"/>
      <c r="D865" s="21"/>
      <c r="E865" s="77"/>
      <c r="G865" s="143"/>
    </row>
    <row r="866" spans="1:7" x14ac:dyDescent="0.2">
      <c r="A866" s="44"/>
      <c r="B866" s="45"/>
      <c r="C866" s="11"/>
      <c r="D866" s="21"/>
      <c r="E866" s="77"/>
      <c r="G866" s="143"/>
    </row>
    <row r="867" spans="1:7" x14ac:dyDescent="0.2">
      <c r="A867" s="42"/>
      <c r="B867" s="43"/>
      <c r="C867" s="16"/>
      <c r="D867" s="21"/>
      <c r="E867" s="77"/>
      <c r="G867" s="143"/>
    </row>
    <row r="868" spans="1:7" x14ac:dyDescent="0.2">
      <c r="A868" s="42"/>
      <c r="B868" s="43"/>
      <c r="C868" s="16"/>
      <c r="D868" s="21"/>
      <c r="E868" s="77"/>
      <c r="G868" s="143"/>
    </row>
    <row r="869" spans="1:7" x14ac:dyDescent="0.2">
      <c r="A869" s="44"/>
      <c r="B869" s="45"/>
      <c r="C869" s="11"/>
      <c r="D869" s="21"/>
      <c r="E869" s="77"/>
      <c r="G869" s="143"/>
    </row>
    <row r="870" spans="1:7" x14ac:dyDescent="0.2">
      <c r="A870" s="42"/>
      <c r="B870" s="43"/>
      <c r="C870" s="16"/>
      <c r="D870" s="46"/>
      <c r="E870" s="129"/>
      <c r="F870" s="129"/>
      <c r="G870" s="143"/>
    </row>
    <row r="871" spans="1:7" x14ac:dyDescent="0.2">
      <c r="A871" s="44"/>
      <c r="B871" s="45"/>
      <c r="C871" s="11"/>
      <c r="D871" s="21"/>
      <c r="E871" s="77"/>
      <c r="G871" s="143"/>
    </row>
    <row r="872" spans="1:7" x14ac:dyDescent="0.2">
      <c r="A872" s="44"/>
      <c r="B872" s="45"/>
      <c r="C872" s="11"/>
      <c r="D872" s="21"/>
      <c r="E872" s="77"/>
      <c r="G872" s="143"/>
    </row>
    <row r="873" spans="1:7" x14ac:dyDescent="0.2">
      <c r="A873" s="42"/>
      <c r="B873" s="43"/>
      <c r="C873" s="16"/>
      <c r="D873" s="21"/>
      <c r="E873" s="77"/>
      <c r="G873" s="143"/>
    </row>
    <row r="874" spans="1:7" x14ac:dyDescent="0.2">
      <c r="A874" s="42"/>
      <c r="B874" s="43"/>
      <c r="C874" s="16"/>
      <c r="D874" s="46"/>
      <c r="E874" s="129"/>
      <c r="F874" s="129"/>
      <c r="G874" s="143"/>
    </row>
    <row r="875" spans="1:7" x14ac:dyDescent="0.2">
      <c r="A875" s="44"/>
      <c r="B875" s="45"/>
      <c r="C875" s="11"/>
      <c r="D875" s="21"/>
      <c r="E875" s="77"/>
      <c r="G875" s="143"/>
    </row>
    <row r="876" spans="1:7" x14ac:dyDescent="0.2">
      <c r="A876" s="44"/>
      <c r="B876" s="45"/>
      <c r="C876" s="11"/>
      <c r="D876" s="21"/>
      <c r="E876" s="77"/>
      <c r="G876" s="143"/>
    </row>
    <row r="877" spans="1:7" x14ac:dyDescent="0.2">
      <c r="A877" s="44"/>
      <c r="B877" s="45"/>
      <c r="C877" s="11"/>
      <c r="D877" s="21"/>
      <c r="E877" s="77"/>
      <c r="G877" s="143"/>
    </row>
    <row r="878" spans="1:7" x14ac:dyDescent="0.2">
      <c r="A878" s="42"/>
      <c r="B878" s="43"/>
      <c r="C878" s="16"/>
      <c r="D878" s="46"/>
      <c r="E878" s="129"/>
      <c r="F878" s="129"/>
      <c r="G878" s="143"/>
    </row>
    <row r="879" spans="1:7" x14ac:dyDescent="0.2">
      <c r="A879" s="44"/>
      <c r="B879" s="45"/>
      <c r="C879" s="11"/>
      <c r="D879" s="21"/>
      <c r="E879" s="77"/>
      <c r="G879" s="143"/>
    </row>
    <row r="880" spans="1:7" x14ac:dyDescent="0.2">
      <c r="A880" s="44"/>
      <c r="B880" s="45"/>
      <c r="C880" s="11"/>
      <c r="D880" s="21"/>
      <c r="E880" s="77"/>
      <c r="G880" s="143"/>
    </row>
    <row r="881" spans="1:7" x14ac:dyDescent="0.2">
      <c r="A881" s="44"/>
      <c r="B881" s="45"/>
      <c r="C881" s="11"/>
      <c r="D881" s="21"/>
      <c r="E881" s="77"/>
      <c r="G881" s="143"/>
    </row>
    <row r="882" spans="1:7" x14ac:dyDescent="0.2">
      <c r="A882" s="44"/>
      <c r="B882" s="45"/>
      <c r="C882" s="11"/>
      <c r="D882" s="21"/>
      <c r="E882" s="77"/>
      <c r="G882" s="143"/>
    </row>
    <row r="883" spans="1:7" x14ac:dyDescent="0.2">
      <c r="A883" s="44"/>
      <c r="B883" s="45"/>
      <c r="C883" s="11"/>
      <c r="D883" s="21"/>
      <c r="E883" s="77"/>
      <c r="G883" s="143"/>
    </row>
    <row r="884" spans="1:7" x14ac:dyDescent="0.2">
      <c r="A884" s="42"/>
      <c r="B884" s="43"/>
      <c r="C884" s="16"/>
      <c r="D884" s="21"/>
      <c r="E884" s="77"/>
      <c r="G884" s="143"/>
    </row>
    <row r="885" spans="1:7" x14ac:dyDescent="0.2">
      <c r="A885" s="42"/>
      <c r="B885" s="43"/>
      <c r="C885" s="16"/>
      <c r="D885" s="46"/>
      <c r="E885" s="129"/>
      <c r="F885" s="129"/>
      <c r="G885" s="143"/>
    </row>
    <row r="886" spans="1:7" x14ac:dyDescent="0.2">
      <c r="A886" s="44"/>
      <c r="B886" s="45"/>
      <c r="C886" s="11"/>
      <c r="D886" s="21"/>
      <c r="E886" s="77"/>
      <c r="G886" s="143"/>
    </row>
    <row r="887" spans="1:7" x14ac:dyDescent="0.2">
      <c r="A887" s="42"/>
      <c r="B887" s="43"/>
      <c r="C887" s="16"/>
      <c r="D887" s="21"/>
      <c r="E887" s="77"/>
      <c r="G887" s="143"/>
    </row>
    <row r="888" spans="1:7" x14ac:dyDescent="0.2">
      <c r="A888" s="42"/>
      <c r="B888" s="43"/>
      <c r="C888" s="16"/>
      <c r="D888" s="46"/>
      <c r="E888" s="129"/>
      <c r="F888" s="129"/>
      <c r="G888" s="143"/>
    </row>
    <row r="889" spans="1:7" x14ac:dyDescent="0.2">
      <c r="A889" s="44"/>
      <c r="B889" s="45"/>
      <c r="C889" s="11"/>
      <c r="D889" s="21"/>
      <c r="E889" s="77"/>
      <c r="G889" s="143"/>
    </row>
    <row r="890" spans="1:7" x14ac:dyDescent="0.2">
      <c r="A890" s="42"/>
      <c r="B890" s="43"/>
      <c r="C890" s="16"/>
      <c r="D890" s="46"/>
      <c r="E890" s="129"/>
      <c r="F890" s="129"/>
      <c r="G890" s="143"/>
    </row>
    <row r="891" spans="1:7" x14ac:dyDescent="0.2">
      <c r="A891" s="44"/>
      <c r="B891" s="45"/>
      <c r="C891" s="11"/>
      <c r="D891" s="21"/>
      <c r="E891" s="77"/>
      <c r="G891" s="143"/>
    </row>
    <row r="892" spans="1:7" x14ac:dyDescent="0.2">
      <c r="A892" s="44"/>
      <c r="B892" s="63"/>
      <c r="C892" s="64"/>
      <c r="D892" s="21"/>
      <c r="E892" s="77"/>
      <c r="G892" s="143"/>
    </row>
    <row r="893" spans="1:7" x14ac:dyDescent="0.2">
      <c r="A893" s="42"/>
      <c r="B893" s="43"/>
      <c r="C893" s="16"/>
      <c r="D893" s="21"/>
      <c r="E893" s="77"/>
      <c r="G893" s="143"/>
    </row>
    <row r="894" spans="1:7" x14ac:dyDescent="0.2">
      <c r="A894" s="42"/>
      <c r="B894" s="66"/>
      <c r="C894" s="67"/>
      <c r="D894" s="46"/>
      <c r="E894" s="129"/>
      <c r="F894" s="129"/>
      <c r="G894" s="143"/>
    </row>
    <row r="895" spans="1:7" x14ac:dyDescent="0.2">
      <c r="A895" s="44"/>
      <c r="B895" s="63"/>
      <c r="C895" s="64"/>
      <c r="D895" s="21"/>
      <c r="E895" s="77"/>
      <c r="G895" s="143"/>
    </row>
    <row r="896" spans="1:7" x14ac:dyDescent="0.2">
      <c r="A896" s="42"/>
      <c r="B896" s="43"/>
      <c r="C896" s="16"/>
      <c r="D896" s="21"/>
      <c r="E896" s="77"/>
      <c r="G896" s="143"/>
    </row>
    <row r="897" spans="1:7" x14ac:dyDescent="0.2">
      <c r="A897" s="42"/>
      <c r="B897" s="43"/>
      <c r="C897" s="16"/>
      <c r="D897" s="46"/>
      <c r="E897" s="129"/>
      <c r="F897" s="129"/>
      <c r="G897" s="143"/>
    </row>
    <row r="898" spans="1:7" x14ac:dyDescent="0.2">
      <c r="A898" s="44"/>
      <c r="B898" s="45"/>
      <c r="C898" s="11"/>
      <c r="D898" s="21"/>
      <c r="E898" s="77"/>
      <c r="G898" s="143"/>
    </row>
    <row r="899" spans="1:7" x14ac:dyDescent="0.2">
      <c r="A899" s="44"/>
      <c r="B899" s="45"/>
      <c r="C899" s="11"/>
      <c r="D899" s="21"/>
      <c r="E899" s="77"/>
      <c r="G899" s="143"/>
    </row>
    <row r="900" spans="1:7" x14ac:dyDescent="0.2">
      <c r="A900" s="299"/>
      <c r="B900" s="299"/>
      <c r="C900" s="299"/>
      <c r="D900" s="299"/>
      <c r="E900" s="299"/>
      <c r="F900" s="299"/>
      <c r="G900" s="143"/>
    </row>
    <row r="901" spans="1:7" x14ac:dyDescent="0.2">
      <c r="A901" s="40"/>
      <c r="B901" s="41"/>
      <c r="C901" s="17"/>
      <c r="D901" s="25"/>
      <c r="E901" s="127"/>
      <c r="F901" s="127"/>
      <c r="G901" s="143"/>
    </row>
    <row r="902" spans="1:7" x14ac:dyDescent="0.2">
      <c r="A902" s="42"/>
      <c r="B902" s="43"/>
      <c r="C902" s="16"/>
      <c r="D902" s="21"/>
      <c r="E902" s="77"/>
      <c r="G902" s="143"/>
    </row>
    <row r="903" spans="1:7" x14ac:dyDescent="0.2">
      <c r="A903" s="42"/>
      <c r="B903" s="43"/>
      <c r="C903" s="16"/>
      <c r="D903" s="46"/>
      <c r="E903" s="129"/>
      <c r="F903" s="129"/>
      <c r="G903" s="143"/>
    </row>
    <row r="904" spans="1:7" x14ac:dyDescent="0.2">
      <c r="A904" s="44"/>
      <c r="B904" s="45"/>
      <c r="C904" s="11"/>
      <c r="D904" s="21"/>
      <c r="E904" s="77"/>
      <c r="G904" s="143"/>
    </row>
    <row r="905" spans="1:7" x14ac:dyDescent="0.2">
      <c r="A905" s="42"/>
      <c r="B905" s="43"/>
      <c r="C905" s="16"/>
      <c r="D905" s="46"/>
      <c r="E905" s="129"/>
      <c r="F905" s="129"/>
      <c r="G905" s="143"/>
    </row>
    <row r="906" spans="1:7" x14ac:dyDescent="0.2">
      <c r="A906" s="44"/>
      <c r="B906" s="45"/>
      <c r="C906" s="11"/>
      <c r="D906" s="21"/>
      <c r="E906" s="77"/>
      <c r="G906" s="143"/>
    </row>
    <row r="907" spans="1:7" x14ac:dyDescent="0.2">
      <c r="A907" s="42"/>
      <c r="B907" s="43"/>
      <c r="C907" s="16"/>
      <c r="D907" s="46"/>
      <c r="E907" s="129"/>
      <c r="F907" s="129"/>
      <c r="G907" s="143"/>
    </row>
    <row r="908" spans="1:7" x14ac:dyDescent="0.2">
      <c r="A908" s="44"/>
      <c r="B908" s="45"/>
      <c r="C908" s="11"/>
      <c r="D908" s="21"/>
      <c r="E908" s="77"/>
      <c r="G908" s="143"/>
    </row>
    <row r="909" spans="1:7" x14ac:dyDescent="0.2">
      <c r="A909" s="42"/>
      <c r="B909" s="43"/>
      <c r="C909" s="16"/>
      <c r="D909" s="21"/>
      <c r="E909" s="77"/>
      <c r="G909" s="143"/>
    </row>
    <row r="910" spans="1:7" x14ac:dyDescent="0.2">
      <c r="A910" s="42"/>
      <c r="B910" s="43"/>
      <c r="C910" s="16"/>
      <c r="D910" s="46"/>
      <c r="E910" s="129"/>
      <c r="F910" s="129"/>
      <c r="G910" s="143"/>
    </row>
    <row r="911" spans="1:7" x14ac:dyDescent="0.2">
      <c r="A911" s="44"/>
      <c r="B911" s="45"/>
      <c r="C911" s="11"/>
      <c r="D911" s="21"/>
      <c r="E911" s="77"/>
      <c r="G911" s="143"/>
    </row>
    <row r="912" spans="1:7" x14ac:dyDescent="0.2">
      <c r="A912" s="44"/>
      <c r="B912" s="45"/>
      <c r="C912" s="11"/>
      <c r="D912" s="21"/>
      <c r="E912" s="77"/>
      <c r="G912" s="143"/>
    </row>
    <row r="913" spans="1:7" x14ac:dyDescent="0.2">
      <c r="A913" s="42"/>
      <c r="B913" s="43"/>
      <c r="C913" s="16"/>
      <c r="D913" s="21"/>
      <c r="E913" s="77"/>
      <c r="G913" s="143"/>
    </row>
    <row r="914" spans="1:7" x14ac:dyDescent="0.2">
      <c r="A914" s="42"/>
      <c r="B914" s="43"/>
      <c r="C914" s="16"/>
      <c r="D914" s="46"/>
      <c r="E914" s="129"/>
      <c r="F914" s="129"/>
      <c r="G914" s="143"/>
    </row>
    <row r="915" spans="1:7" x14ac:dyDescent="0.2">
      <c r="A915" s="44"/>
      <c r="B915" s="45"/>
      <c r="C915" s="11"/>
      <c r="D915" s="21"/>
      <c r="E915" s="77"/>
      <c r="G915" s="143"/>
    </row>
    <row r="916" spans="1:7" x14ac:dyDescent="0.2">
      <c r="A916" s="44"/>
      <c r="B916" s="45"/>
      <c r="C916" s="11"/>
      <c r="D916" s="21"/>
      <c r="E916" s="77"/>
      <c r="G916" s="143"/>
    </row>
    <row r="917" spans="1:7" x14ac:dyDescent="0.2">
      <c r="A917" s="299"/>
      <c r="B917" s="299"/>
      <c r="C917" s="299"/>
      <c r="D917" s="299"/>
      <c r="E917" s="299"/>
      <c r="F917" s="299"/>
      <c r="G917" s="143"/>
    </row>
    <row r="918" spans="1:7" x14ac:dyDescent="0.2">
      <c r="A918" s="40"/>
      <c r="B918" s="41"/>
      <c r="C918" s="17"/>
      <c r="D918" s="25"/>
      <c r="E918" s="127"/>
      <c r="F918" s="127"/>
      <c r="G918" s="143"/>
    </row>
    <row r="919" spans="1:7" x14ac:dyDescent="0.2">
      <c r="A919" s="42"/>
      <c r="B919" s="43"/>
      <c r="C919" s="16"/>
      <c r="D919" s="21"/>
      <c r="E919" s="77"/>
      <c r="G919" s="143"/>
    </row>
    <row r="920" spans="1:7" x14ac:dyDescent="0.2">
      <c r="A920" s="42"/>
      <c r="B920" s="43"/>
      <c r="C920" s="16"/>
      <c r="D920" s="46"/>
      <c r="E920" s="129"/>
      <c r="F920" s="129"/>
      <c r="G920" s="143"/>
    </row>
    <row r="921" spans="1:7" x14ac:dyDescent="0.2">
      <c r="A921" s="44"/>
      <c r="B921" s="45"/>
      <c r="C921" s="11"/>
      <c r="D921" s="21"/>
      <c r="E921" s="77"/>
      <c r="G921" s="143"/>
    </row>
    <row r="922" spans="1:7" x14ac:dyDescent="0.2">
      <c r="A922" s="299"/>
      <c r="B922" s="299"/>
      <c r="C922" s="299"/>
      <c r="D922" s="299"/>
      <c r="E922" s="299"/>
      <c r="F922" s="299"/>
      <c r="G922" s="143"/>
    </row>
    <row r="923" spans="1:7" x14ac:dyDescent="0.2">
      <c r="A923" s="304"/>
      <c r="B923" s="304"/>
      <c r="C923" s="304"/>
      <c r="D923" s="304"/>
      <c r="E923" s="304"/>
      <c r="F923" s="304"/>
      <c r="G923" s="143"/>
    </row>
    <row r="924" spans="1:7" x14ac:dyDescent="0.2">
      <c r="G924" s="143"/>
    </row>
    <row r="925" spans="1:7" x14ac:dyDescent="0.2">
      <c r="G925" s="143"/>
    </row>
    <row r="926" spans="1:7" x14ac:dyDescent="0.2">
      <c r="G926" s="143"/>
    </row>
    <row r="927" spans="1:7" x14ac:dyDescent="0.2">
      <c r="G927" s="143"/>
    </row>
    <row r="928" spans="1:7" ht="15" x14ac:dyDescent="0.2">
      <c r="A928" s="301"/>
      <c r="B928" s="301"/>
      <c r="C928" s="301"/>
      <c r="D928" s="301"/>
      <c r="E928" s="301"/>
      <c r="F928" s="301"/>
      <c r="G928" s="143"/>
    </row>
    <row r="929" spans="1:7" ht="18" x14ac:dyDescent="0.25">
      <c r="A929" s="300"/>
      <c r="B929" s="305"/>
      <c r="C929" s="305"/>
      <c r="D929" s="305"/>
      <c r="E929" s="305"/>
      <c r="F929" s="305"/>
      <c r="G929" s="143"/>
    </row>
    <row r="930" spans="1:7" x14ac:dyDescent="0.2">
      <c r="A930" s="306"/>
      <c r="B930" s="280"/>
      <c r="C930" s="280"/>
      <c r="D930" s="277"/>
      <c r="E930" s="279"/>
      <c r="F930" s="279"/>
      <c r="G930" s="143"/>
    </row>
    <row r="931" spans="1:7" x14ac:dyDescent="0.2">
      <c r="A931" s="306"/>
      <c r="B931" s="280"/>
      <c r="C931" s="280"/>
      <c r="D931" s="277"/>
      <c r="E931" s="279"/>
      <c r="F931" s="279"/>
      <c r="G931" s="143"/>
    </row>
    <row r="932" spans="1:7" x14ac:dyDescent="0.2">
      <c r="A932" s="40"/>
      <c r="B932" s="49"/>
      <c r="C932" s="17"/>
      <c r="D932" s="25"/>
      <c r="E932" s="127"/>
      <c r="F932" s="127"/>
      <c r="G932" s="143"/>
    </row>
    <row r="933" spans="1:7" x14ac:dyDescent="0.2">
      <c r="A933" s="42"/>
      <c r="B933" s="50"/>
      <c r="C933" s="16"/>
      <c r="D933" s="21"/>
      <c r="E933" s="77"/>
      <c r="G933" s="143"/>
    </row>
    <row r="934" spans="1:7" x14ac:dyDescent="0.2">
      <c r="A934" s="42"/>
      <c r="B934" s="50"/>
      <c r="C934" s="16"/>
      <c r="D934" s="21"/>
      <c r="E934" s="77"/>
      <c r="G934" s="143"/>
    </row>
    <row r="935" spans="1:7" x14ac:dyDescent="0.2">
      <c r="A935" s="44"/>
      <c r="B935" s="52"/>
      <c r="C935" s="11"/>
      <c r="D935" s="21"/>
      <c r="E935" s="77"/>
      <c r="G935" s="143"/>
    </row>
    <row r="936" spans="1:7" x14ac:dyDescent="0.2">
      <c r="A936" s="299"/>
      <c r="B936" s="299"/>
      <c r="C936" s="299"/>
      <c r="D936" s="299"/>
      <c r="E936" s="299"/>
      <c r="F936" s="299"/>
      <c r="G936" s="143"/>
    </row>
    <row r="937" spans="1:7" x14ac:dyDescent="0.2">
      <c r="A937" s="40"/>
      <c r="B937" s="49"/>
      <c r="C937" s="17"/>
      <c r="D937" s="25"/>
      <c r="E937" s="127"/>
      <c r="F937" s="127"/>
      <c r="G937" s="143"/>
    </row>
    <row r="938" spans="1:7" x14ac:dyDescent="0.2">
      <c r="A938" s="42"/>
      <c r="B938" s="50"/>
      <c r="C938" s="16"/>
      <c r="D938" s="21"/>
      <c r="E938" s="77"/>
      <c r="G938" s="143"/>
    </row>
    <row r="939" spans="1:7" x14ac:dyDescent="0.2">
      <c r="A939" s="42"/>
      <c r="B939" s="50"/>
      <c r="C939" s="16"/>
      <c r="D939" s="21"/>
      <c r="E939" s="77"/>
      <c r="G939" s="143"/>
    </row>
    <row r="940" spans="1:7" x14ac:dyDescent="0.2">
      <c r="A940" s="44"/>
      <c r="B940" s="52"/>
      <c r="C940" s="11"/>
      <c r="D940" s="21"/>
      <c r="E940" s="77"/>
      <c r="G940" s="143"/>
    </row>
    <row r="941" spans="1:7" x14ac:dyDescent="0.2">
      <c r="A941" s="44"/>
      <c r="B941" s="52"/>
      <c r="C941" s="11"/>
      <c r="D941" s="21"/>
      <c r="E941" s="77"/>
      <c r="G941" s="143"/>
    </row>
    <row r="942" spans="1:7" x14ac:dyDescent="0.2">
      <c r="A942" s="44"/>
      <c r="B942" s="52"/>
      <c r="C942" s="11"/>
      <c r="D942" s="21"/>
      <c r="E942" s="77"/>
      <c r="G942" s="143"/>
    </row>
    <row r="943" spans="1:7" x14ac:dyDescent="0.2">
      <c r="A943" s="42"/>
      <c r="B943" s="50"/>
      <c r="C943" s="16"/>
      <c r="D943" s="21"/>
      <c r="E943" s="77"/>
      <c r="G943" s="143"/>
    </row>
    <row r="944" spans="1:7" x14ac:dyDescent="0.2">
      <c r="A944" s="42"/>
      <c r="B944" s="50"/>
      <c r="C944" s="16"/>
      <c r="D944" s="21"/>
      <c r="E944" s="77"/>
      <c r="G944" s="143"/>
    </row>
    <row r="945" spans="1:7" x14ac:dyDescent="0.2">
      <c r="A945" s="44"/>
      <c r="B945" s="52"/>
      <c r="C945" s="11"/>
      <c r="D945" s="21"/>
      <c r="E945" s="77"/>
      <c r="G945" s="143"/>
    </row>
    <row r="946" spans="1:7" x14ac:dyDescent="0.2">
      <c r="A946" s="42"/>
      <c r="B946" s="50"/>
      <c r="C946" s="16"/>
      <c r="D946" s="21"/>
      <c r="E946" s="77"/>
      <c r="G946" s="143"/>
    </row>
    <row r="947" spans="1:7" x14ac:dyDescent="0.2">
      <c r="A947" s="42"/>
      <c r="B947" s="50"/>
      <c r="C947" s="16"/>
      <c r="D947" s="21"/>
      <c r="E947" s="77"/>
      <c r="G947" s="143"/>
    </row>
    <row r="948" spans="1:7" x14ac:dyDescent="0.2">
      <c r="A948" s="44"/>
      <c r="B948" s="52"/>
      <c r="C948" s="11"/>
      <c r="D948" s="21"/>
      <c r="E948" s="77"/>
      <c r="G948" s="143"/>
    </row>
    <row r="949" spans="1:7" x14ac:dyDescent="0.2">
      <c r="A949" s="299"/>
      <c r="B949" s="299"/>
      <c r="C949" s="299"/>
      <c r="D949" s="299"/>
      <c r="E949" s="299"/>
      <c r="F949" s="299"/>
      <c r="G949" s="143"/>
    </row>
    <row r="950" spans="1:7" x14ac:dyDescent="0.2">
      <c r="A950" s="40"/>
      <c r="B950" s="49"/>
      <c r="C950" s="17"/>
      <c r="D950" s="25"/>
      <c r="E950" s="127"/>
      <c r="F950" s="127"/>
      <c r="G950" s="143"/>
    </row>
    <row r="951" spans="1:7" x14ac:dyDescent="0.2">
      <c r="A951" s="42"/>
      <c r="B951" s="50"/>
      <c r="C951" s="16"/>
      <c r="D951" s="21"/>
      <c r="E951" s="77"/>
      <c r="G951" s="143"/>
    </row>
    <row r="952" spans="1:7" x14ac:dyDescent="0.2">
      <c r="A952" s="42"/>
      <c r="B952" s="50"/>
      <c r="C952" s="16"/>
      <c r="D952" s="21"/>
      <c r="E952" s="77"/>
      <c r="G952" s="143"/>
    </row>
    <row r="953" spans="1:7" x14ac:dyDescent="0.2">
      <c r="A953" s="44"/>
      <c r="B953" s="52"/>
      <c r="C953" s="11"/>
      <c r="D953" s="21"/>
      <c r="E953" s="77"/>
      <c r="G953" s="143"/>
    </row>
    <row r="954" spans="1:7" x14ac:dyDescent="0.2">
      <c r="A954" s="44"/>
      <c r="B954" s="52"/>
      <c r="C954" s="11"/>
      <c r="D954" s="21"/>
      <c r="E954" s="77"/>
      <c r="G954" s="143"/>
    </row>
    <row r="955" spans="1:7" x14ac:dyDescent="0.2">
      <c r="A955" s="44"/>
      <c r="B955" s="52"/>
      <c r="C955" s="11"/>
      <c r="D955" s="21"/>
      <c r="E955" s="77"/>
      <c r="G955" s="143"/>
    </row>
    <row r="956" spans="1:7" x14ac:dyDescent="0.2">
      <c r="A956" s="42"/>
      <c r="B956" s="50"/>
      <c r="C956" s="16"/>
      <c r="D956" s="21"/>
      <c r="E956" s="77"/>
      <c r="G956" s="143"/>
    </row>
    <row r="957" spans="1:7" x14ac:dyDescent="0.2">
      <c r="A957" s="44"/>
      <c r="B957" s="52"/>
      <c r="C957" s="11"/>
      <c r="D957" s="21"/>
      <c r="E957" s="77"/>
      <c r="G957" s="143"/>
    </row>
    <row r="958" spans="1:7" x14ac:dyDescent="0.2">
      <c r="A958" s="44"/>
      <c r="B958" s="52"/>
      <c r="C958" s="11"/>
      <c r="D958" s="21"/>
      <c r="E958" s="77"/>
      <c r="G958" s="143"/>
    </row>
    <row r="959" spans="1:7" x14ac:dyDescent="0.2">
      <c r="A959" s="299"/>
      <c r="B959" s="299"/>
      <c r="C959" s="299"/>
      <c r="D959" s="299"/>
      <c r="E959" s="299"/>
      <c r="F959" s="299"/>
      <c r="G959" s="143"/>
    </row>
    <row r="960" spans="1:7" x14ac:dyDescent="0.2">
      <c r="A960" s="40"/>
      <c r="B960" s="49"/>
      <c r="C960" s="17"/>
      <c r="D960" s="25"/>
      <c r="E960" s="127"/>
      <c r="F960" s="127"/>
      <c r="G960" s="143"/>
    </row>
    <row r="961" spans="1:7" x14ac:dyDescent="0.2">
      <c r="A961" s="42"/>
      <c r="B961" s="50"/>
      <c r="C961" s="16"/>
      <c r="D961" s="21"/>
      <c r="E961" s="77"/>
      <c r="G961" s="143"/>
    </row>
    <row r="962" spans="1:7" x14ac:dyDescent="0.2">
      <c r="A962" s="42"/>
      <c r="B962" s="50"/>
      <c r="C962" s="16"/>
      <c r="D962" s="21"/>
      <c r="E962" s="77"/>
      <c r="G962" s="143"/>
    </row>
    <row r="963" spans="1:7" x14ac:dyDescent="0.2">
      <c r="A963" s="44"/>
      <c r="B963" s="52"/>
      <c r="C963" s="11"/>
      <c r="D963" s="21"/>
      <c r="E963" s="77"/>
      <c r="G963" s="143"/>
    </row>
    <row r="964" spans="1:7" x14ac:dyDescent="0.2">
      <c r="A964" s="44"/>
      <c r="B964" s="52"/>
      <c r="C964" s="11"/>
      <c r="D964" s="21"/>
      <c r="E964" s="77"/>
      <c r="G964" s="143"/>
    </row>
    <row r="965" spans="1:7" x14ac:dyDescent="0.2">
      <c r="A965" s="42"/>
      <c r="B965" s="50"/>
      <c r="C965" s="16"/>
      <c r="D965" s="21"/>
      <c r="E965" s="77"/>
      <c r="G965" s="143"/>
    </row>
    <row r="966" spans="1:7" x14ac:dyDescent="0.2">
      <c r="A966" s="44"/>
      <c r="B966" s="52"/>
      <c r="C966" s="11"/>
      <c r="D966" s="21"/>
      <c r="E966" s="77"/>
      <c r="G966" s="143"/>
    </row>
    <row r="967" spans="1:7" x14ac:dyDescent="0.2">
      <c r="A967" s="44"/>
      <c r="B967" s="52"/>
      <c r="C967" s="11"/>
      <c r="D967" s="21"/>
      <c r="E967" s="77"/>
      <c r="G967" s="143"/>
    </row>
    <row r="968" spans="1:7" x14ac:dyDescent="0.2">
      <c r="A968" s="299"/>
      <c r="B968" s="299"/>
      <c r="C968" s="299"/>
      <c r="D968" s="299"/>
      <c r="E968" s="299"/>
      <c r="F968" s="299"/>
      <c r="G968" s="143"/>
    </row>
    <row r="969" spans="1:7" x14ac:dyDescent="0.2">
      <c r="A969" s="40"/>
      <c r="B969" s="49"/>
      <c r="C969" s="17"/>
      <c r="D969" s="25"/>
      <c r="E969" s="127"/>
      <c r="F969" s="127"/>
      <c r="G969" s="143"/>
    </row>
    <row r="970" spans="1:7" x14ac:dyDescent="0.2">
      <c r="A970" s="42"/>
      <c r="B970" s="50"/>
      <c r="C970" s="16"/>
      <c r="D970" s="21"/>
      <c r="E970" s="77"/>
      <c r="G970" s="143"/>
    </row>
    <row r="971" spans="1:7" x14ac:dyDescent="0.2">
      <c r="A971" s="42"/>
      <c r="B971" s="50"/>
      <c r="C971" s="16"/>
      <c r="D971" s="21"/>
      <c r="E971" s="77"/>
      <c r="G971" s="143"/>
    </row>
    <row r="972" spans="1:7" x14ac:dyDescent="0.2">
      <c r="A972" s="44"/>
      <c r="B972" s="52"/>
      <c r="C972" s="11"/>
      <c r="D972" s="21"/>
      <c r="E972" s="77"/>
      <c r="G972" s="143"/>
    </row>
    <row r="973" spans="1:7" x14ac:dyDescent="0.2">
      <c r="A973" s="44"/>
      <c r="B973" s="52"/>
      <c r="C973" s="11"/>
      <c r="D973" s="21"/>
      <c r="E973" s="77"/>
      <c r="G973" s="143"/>
    </row>
    <row r="974" spans="1:7" x14ac:dyDescent="0.2">
      <c r="A974" s="44"/>
      <c r="B974" s="52"/>
      <c r="C974" s="11"/>
      <c r="D974" s="21"/>
      <c r="E974" s="77"/>
      <c r="G974" s="143"/>
    </row>
    <row r="975" spans="1:7" x14ac:dyDescent="0.2">
      <c r="A975" s="42"/>
      <c r="B975" s="50"/>
      <c r="C975" s="16"/>
      <c r="D975" s="21"/>
      <c r="E975" s="77"/>
      <c r="G975" s="143"/>
    </row>
    <row r="976" spans="1:7" x14ac:dyDescent="0.2">
      <c r="A976" s="44"/>
      <c r="B976" s="52"/>
      <c r="C976" s="11"/>
      <c r="D976" s="21"/>
      <c r="E976" s="77"/>
      <c r="G976" s="143"/>
    </row>
    <row r="977" spans="1:7" x14ac:dyDescent="0.2">
      <c r="A977" s="42"/>
      <c r="B977" s="50"/>
      <c r="C977" s="16"/>
      <c r="D977" s="21"/>
      <c r="E977" s="77"/>
      <c r="G977" s="143"/>
    </row>
    <row r="978" spans="1:7" x14ac:dyDescent="0.2">
      <c r="A978" s="42"/>
      <c r="B978" s="50"/>
      <c r="C978" s="16"/>
      <c r="D978" s="21"/>
      <c r="E978" s="77"/>
      <c r="G978" s="143"/>
    </row>
    <row r="979" spans="1:7" x14ac:dyDescent="0.2">
      <c r="A979" s="44"/>
      <c r="B979" s="52"/>
      <c r="C979" s="11"/>
      <c r="D979" s="21"/>
      <c r="E979" s="77"/>
      <c r="G979" s="143"/>
    </row>
    <row r="980" spans="1:7" x14ac:dyDescent="0.2">
      <c r="A980" s="44"/>
      <c r="B980" s="52"/>
      <c r="C980" s="11"/>
      <c r="D980" s="21"/>
      <c r="E980" s="77"/>
      <c r="G980" s="143"/>
    </row>
    <row r="981" spans="1:7" x14ac:dyDescent="0.2">
      <c r="A981" s="44"/>
      <c r="B981" s="52"/>
      <c r="C981" s="11"/>
      <c r="D981" s="21"/>
      <c r="E981" s="77"/>
      <c r="G981" s="143"/>
    </row>
    <row r="982" spans="1:7" x14ac:dyDescent="0.2">
      <c r="A982" s="42"/>
      <c r="B982" s="50"/>
      <c r="C982" s="16"/>
      <c r="D982" s="21"/>
      <c r="E982" s="77"/>
      <c r="G982" s="143"/>
    </row>
    <row r="983" spans="1:7" x14ac:dyDescent="0.2">
      <c r="A983" s="44"/>
      <c r="B983" s="52"/>
      <c r="C983" s="11"/>
      <c r="D983" s="21"/>
      <c r="E983" s="77"/>
      <c r="G983" s="143"/>
    </row>
    <row r="984" spans="1:7" x14ac:dyDescent="0.2">
      <c r="A984" s="299"/>
      <c r="B984" s="299"/>
      <c r="C984" s="299"/>
      <c r="D984" s="299"/>
      <c r="E984" s="299"/>
      <c r="F984" s="299"/>
      <c r="G984" s="143"/>
    </row>
    <row r="985" spans="1:7" x14ac:dyDescent="0.2">
      <c r="A985" s="40"/>
      <c r="B985" s="49"/>
      <c r="C985" s="17"/>
      <c r="D985" s="25"/>
      <c r="E985" s="127"/>
      <c r="F985" s="127"/>
      <c r="G985" s="143"/>
    </row>
    <row r="986" spans="1:7" x14ac:dyDescent="0.2">
      <c r="A986" s="42"/>
      <c r="B986" s="50"/>
      <c r="C986" s="16"/>
      <c r="D986" s="21"/>
      <c r="E986" s="77"/>
      <c r="G986" s="143"/>
    </row>
    <row r="987" spans="1:7" x14ac:dyDescent="0.2">
      <c r="A987" s="42"/>
      <c r="B987" s="50"/>
      <c r="C987" s="16"/>
      <c r="D987" s="21"/>
      <c r="E987" s="77"/>
      <c r="G987" s="143"/>
    </row>
    <row r="988" spans="1:7" x14ac:dyDescent="0.2">
      <c r="A988" s="44"/>
      <c r="B988" s="52"/>
      <c r="C988" s="11"/>
      <c r="D988" s="21"/>
      <c r="E988" s="77"/>
      <c r="G988" s="143"/>
    </row>
    <row r="989" spans="1:7" x14ac:dyDescent="0.2">
      <c r="A989" s="299"/>
      <c r="B989" s="299"/>
      <c r="C989" s="299"/>
      <c r="D989" s="299"/>
      <c r="E989" s="299"/>
      <c r="F989" s="299"/>
      <c r="G989" s="143"/>
    </row>
    <row r="990" spans="1:7" x14ac:dyDescent="0.2">
      <c r="A990" s="40"/>
      <c r="B990" s="49"/>
      <c r="C990" s="17"/>
      <c r="D990" s="25"/>
      <c r="E990" s="127"/>
      <c r="F990" s="127"/>
      <c r="G990" s="143"/>
    </row>
    <row r="991" spans="1:7" x14ac:dyDescent="0.2">
      <c r="A991" s="42"/>
      <c r="B991" s="50"/>
      <c r="C991" s="16"/>
      <c r="D991" s="21"/>
      <c r="E991" s="77"/>
      <c r="G991" s="143"/>
    </row>
    <row r="992" spans="1:7" x14ac:dyDescent="0.2">
      <c r="A992" s="42"/>
      <c r="B992" s="50"/>
      <c r="C992" s="16"/>
      <c r="D992" s="21"/>
      <c r="E992" s="77"/>
      <c r="G992" s="143"/>
    </row>
    <row r="993" spans="1:7" x14ac:dyDescent="0.2">
      <c r="A993" s="44"/>
      <c r="B993" s="52"/>
      <c r="C993" s="11"/>
      <c r="D993" s="21"/>
      <c r="E993" s="77"/>
      <c r="G993" s="143"/>
    </row>
    <row r="994" spans="1:7" x14ac:dyDescent="0.2">
      <c r="A994" s="42"/>
      <c r="B994" s="50"/>
      <c r="C994" s="16"/>
      <c r="D994" s="21"/>
      <c r="E994" s="77"/>
      <c r="G994" s="143"/>
    </row>
    <row r="995" spans="1:7" x14ac:dyDescent="0.2">
      <c r="A995" s="44"/>
      <c r="B995" s="52"/>
      <c r="C995" s="11"/>
      <c r="D995" s="21"/>
      <c r="E995" s="77"/>
      <c r="G995" s="143"/>
    </row>
    <row r="996" spans="1:7" x14ac:dyDescent="0.2">
      <c r="A996" s="42"/>
      <c r="B996" s="50"/>
      <c r="C996" s="16"/>
      <c r="D996" s="21"/>
      <c r="E996" s="77"/>
      <c r="G996" s="143"/>
    </row>
    <row r="997" spans="1:7" x14ac:dyDescent="0.2">
      <c r="A997" s="42"/>
      <c r="B997" s="50"/>
      <c r="C997" s="16"/>
      <c r="D997" s="21"/>
      <c r="E997" s="77"/>
      <c r="G997" s="143"/>
    </row>
    <row r="998" spans="1:7" x14ac:dyDescent="0.2">
      <c r="A998" s="44"/>
      <c r="B998" s="52"/>
      <c r="C998" s="11"/>
      <c r="D998" s="21"/>
      <c r="E998" s="77"/>
      <c r="G998" s="143"/>
    </row>
    <row r="999" spans="1:7" x14ac:dyDescent="0.2">
      <c r="A999" s="42"/>
      <c r="B999" s="50"/>
      <c r="C999" s="16"/>
      <c r="D999" s="21"/>
      <c r="E999" s="77"/>
      <c r="G999" s="143"/>
    </row>
    <row r="1000" spans="1:7" x14ac:dyDescent="0.2">
      <c r="A1000" s="42"/>
      <c r="B1000" s="50"/>
      <c r="C1000" s="16"/>
      <c r="D1000" s="21"/>
      <c r="E1000" s="77"/>
      <c r="G1000" s="143"/>
    </row>
    <row r="1001" spans="1:7" x14ac:dyDescent="0.2">
      <c r="A1001" s="44"/>
      <c r="B1001" s="52"/>
      <c r="C1001" s="11"/>
      <c r="D1001" s="21"/>
      <c r="E1001" s="77"/>
      <c r="G1001" s="143"/>
    </row>
    <row r="1002" spans="1:7" x14ac:dyDescent="0.2">
      <c r="A1002" s="299"/>
      <c r="B1002" s="299"/>
      <c r="C1002" s="299"/>
      <c r="D1002" s="299"/>
      <c r="E1002" s="299"/>
      <c r="F1002" s="299"/>
      <c r="G1002" s="143"/>
    </row>
    <row r="1003" spans="1:7" x14ac:dyDescent="0.2">
      <c r="A1003" s="40"/>
      <c r="B1003" s="49"/>
      <c r="C1003" s="17"/>
      <c r="D1003" s="25"/>
      <c r="E1003" s="127"/>
      <c r="F1003" s="127"/>
      <c r="G1003" s="143"/>
    </row>
    <row r="1004" spans="1:7" x14ac:dyDescent="0.2">
      <c r="A1004" s="42"/>
      <c r="B1004" s="50"/>
      <c r="C1004" s="16"/>
      <c r="D1004" s="21"/>
      <c r="E1004" s="77"/>
      <c r="G1004" s="143"/>
    </row>
    <row r="1005" spans="1:7" x14ac:dyDescent="0.2">
      <c r="A1005" s="42"/>
      <c r="B1005" s="50"/>
      <c r="C1005" s="16"/>
      <c r="D1005" s="21"/>
      <c r="E1005" s="77"/>
      <c r="G1005" s="143"/>
    </row>
    <row r="1006" spans="1:7" x14ac:dyDescent="0.2">
      <c r="A1006" s="44"/>
      <c r="B1006" s="52"/>
      <c r="C1006" s="11"/>
      <c r="D1006" s="21"/>
      <c r="E1006" s="77"/>
      <c r="G1006" s="143"/>
    </row>
    <row r="1007" spans="1:7" x14ac:dyDescent="0.2">
      <c r="A1007" s="44"/>
      <c r="B1007" s="52"/>
      <c r="C1007" s="11"/>
      <c r="D1007" s="21"/>
      <c r="E1007" s="77"/>
      <c r="G1007" s="143"/>
    </row>
    <row r="1008" spans="1:7" x14ac:dyDescent="0.2">
      <c r="A1008" s="44"/>
      <c r="B1008" s="52"/>
      <c r="C1008" s="11"/>
      <c r="D1008" s="21"/>
      <c r="E1008" s="77"/>
      <c r="G1008" s="143"/>
    </row>
    <row r="1009" spans="1:7" x14ac:dyDescent="0.2">
      <c r="A1009" s="42"/>
      <c r="B1009" s="50"/>
      <c r="C1009" s="16"/>
      <c r="D1009" s="21"/>
      <c r="E1009" s="77"/>
      <c r="G1009" s="143"/>
    </row>
    <row r="1010" spans="1:7" x14ac:dyDescent="0.2">
      <c r="A1010" s="42"/>
      <c r="B1010" s="50"/>
      <c r="C1010" s="16"/>
      <c r="D1010" s="21"/>
      <c r="E1010" s="77"/>
      <c r="G1010" s="143"/>
    </row>
    <row r="1011" spans="1:7" x14ac:dyDescent="0.2">
      <c r="A1011" s="44"/>
      <c r="B1011" s="52"/>
      <c r="C1011" s="11"/>
      <c r="D1011" s="21"/>
      <c r="E1011" s="77"/>
      <c r="G1011" s="143"/>
    </row>
    <row r="1012" spans="1:7" x14ac:dyDescent="0.2">
      <c r="A1012" s="44"/>
      <c r="B1012" s="52"/>
      <c r="C1012" s="11"/>
      <c r="D1012" s="21"/>
      <c r="E1012" s="77"/>
      <c r="G1012" s="143"/>
    </row>
    <row r="1013" spans="1:7" x14ac:dyDescent="0.2">
      <c r="A1013" s="299"/>
      <c r="B1013" s="299"/>
      <c r="C1013" s="299"/>
      <c r="D1013" s="299"/>
      <c r="E1013" s="299"/>
      <c r="F1013" s="299"/>
      <c r="G1013" s="143"/>
    </row>
    <row r="1014" spans="1:7" x14ac:dyDescent="0.2">
      <c r="A1014" s="40"/>
      <c r="B1014" s="49"/>
      <c r="C1014" s="17"/>
      <c r="D1014" s="25"/>
      <c r="E1014" s="127"/>
      <c r="F1014" s="127"/>
      <c r="G1014" s="143"/>
    </row>
    <row r="1015" spans="1:7" x14ac:dyDescent="0.2">
      <c r="A1015" s="42"/>
      <c r="B1015" s="50"/>
      <c r="C1015" s="16"/>
      <c r="D1015" s="21"/>
      <c r="E1015" s="77"/>
      <c r="G1015" s="143"/>
    </row>
    <row r="1016" spans="1:7" x14ac:dyDescent="0.2">
      <c r="A1016" s="42"/>
      <c r="B1016" s="50"/>
      <c r="C1016" s="16"/>
      <c r="D1016" s="21"/>
      <c r="E1016" s="77"/>
      <c r="G1016" s="143"/>
    </row>
    <row r="1017" spans="1:7" x14ac:dyDescent="0.2">
      <c r="A1017" s="44"/>
      <c r="B1017" s="52"/>
      <c r="C1017" s="11"/>
      <c r="D1017" s="21"/>
      <c r="E1017" s="77"/>
      <c r="G1017" s="143"/>
    </row>
    <row r="1018" spans="1:7" x14ac:dyDescent="0.2">
      <c r="A1018" s="44"/>
      <c r="B1018" s="52"/>
      <c r="C1018" s="11"/>
      <c r="D1018" s="21"/>
      <c r="E1018" s="77"/>
      <c r="G1018" s="143"/>
    </row>
    <row r="1019" spans="1:7" x14ac:dyDescent="0.2">
      <c r="A1019" s="42"/>
      <c r="B1019" s="50"/>
      <c r="C1019" s="16"/>
      <c r="D1019" s="21"/>
      <c r="E1019" s="77"/>
      <c r="G1019" s="143"/>
    </row>
    <row r="1020" spans="1:7" x14ac:dyDescent="0.2">
      <c r="A1020" s="42"/>
      <c r="B1020" s="50"/>
      <c r="C1020" s="16"/>
      <c r="D1020" s="21"/>
      <c r="E1020" s="77"/>
      <c r="G1020" s="143"/>
    </row>
    <row r="1021" spans="1:7" x14ac:dyDescent="0.2">
      <c r="A1021" s="44"/>
      <c r="B1021" s="52"/>
      <c r="C1021" s="11"/>
      <c r="D1021" s="21"/>
      <c r="E1021" s="77"/>
      <c r="G1021" s="143"/>
    </row>
    <row r="1022" spans="1:7" x14ac:dyDescent="0.2">
      <c r="A1022" s="68"/>
      <c r="B1022" s="50"/>
      <c r="C1022" s="16"/>
      <c r="D1022" s="28"/>
      <c r="E1022" s="128"/>
      <c r="F1022" s="128"/>
      <c r="G1022" s="143"/>
    </row>
    <row r="1023" spans="1:7" x14ac:dyDescent="0.2">
      <c r="A1023" s="42"/>
      <c r="B1023" s="50"/>
      <c r="C1023" s="16"/>
      <c r="D1023" s="21"/>
      <c r="E1023" s="77"/>
      <c r="G1023" s="143"/>
    </row>
    <row r="1024" spans="1:7" x14ac:dyDescent="0.2">
      <c r="A1024" s="44"/>
      <c r="B1024" s="52"/>
      <c r="C1024" s="11"/>
      <c r="D1024" s="21"/>
      <c r="E1024" s="77"/>
      <c r="G1024" s="143"/>
    </row>
    <row r="1025" spans="1:7" x14ac:dyDescent="0.2">
      <c r="A1025" s="42"/>
      <c r="B1025" s="50"/>
      <c r="C1025" s="16"/>
      <c r="D1025" s="21"/>
      <c r="E1025" s="77"/>
      <c r="G1025" s="143"/>
    </row>
    <row r="1026" spans="1:7" x14ac:dyDescent="0.2">
      <c r="A1026" s="42"/>
      <c r="B1026" s="50"/>
      <c r="C1026" s="16"/>
      <c r="D1026" s="21"/>
      <c r="E1026" s="77"/>
      <c r="G1026" s="143"/>
    </row>
    <row r="1027" spans="1:7" x14ac:dyDescent="0.2">
      <c r="A1027" s="44"/>
      <c r="B1027" s="52"/>
      <c r="C1027" s="11"/>
      <c r="D1027" s="21"/>
      <c r="E1027" s="77"/>
      <c r="G1027" s="143"/>
    </row>
    <row r="1028" spans="1:7" x14ac:dyDescent="0.2">
      <c r="A1028" s="44"/>
      <c r="B1028" s="52"/>
      <c r="C1028" s="11"/>
      <c r="D1028" s="21"/>
      <c r="E1028" s="77"/>
      <c r="G1028" s="143"/>
    </row>
    <row r="1029" spans="1:7" x14ac:dyDescent="0.2">
      <c r="A1029" s="44"/>
      <c r="B1029" s="52"/>
      <c r="C1029" s="11"/>
      <c r="D1029" s="21"/>
      <c r="E1029" s="77"/>
      <c r="G1029" s="143"/>
    </row>
    <row r="1030" spans="1:7" x14ac:dyDescent="0.2">
      <c r="A1030" s="42"/>
      <c r="B1030" s="50"/>
      <c r="C1030" s="16"/>
      <c r="D1030" s="21"/>
      <c r="E1030" s="77"/>
      <c r="G1030" s="143"/>
    </row>
    <row r="1031" spans="1:7" x14ac:dyDescent="0.2">
      <c r="A1031" s="44"/>
      <c r="B1031" s="52"/>
      <c r="C1031" s="11"/>
      <c r="D1031" s="21"/>
      <c r="E1031" s="77"/>
      <c r="G1031" s="143"/>
    </row>
    <row r="1032" spans="1:7" x14ac:dyDescent="0.2">
      <c r="A1032" s="44"/>
      <c r="B1032" s="52"/>
      <c r="C1032" s="11"/>
      <c r="D1032" s="21"/>
      <c r="E1032" s="77"/>
      <c r="G1032" s="143"/>
    </row>
    <row r="1033" spans="1:7" x14ac:dyDescent="0.2">
      <c r="A1033" s="299"/>
      <c r="B1033" s="299"/>
      <c r="C1033" s="299"/>
      <c r="D1033" s="299"/>
      <c r="E1033" s="299"/>
      <c r="F1033" s="299"/>
      <c r="G1033" s="143"/>
    </row>
    <row r="1034" spans="1:7" x14ac:dyDescent="0.2">
      <c r="A1034" s="40"/>
      <c r="B1034" s="49"/>
      <c r="C1034" s="17"/>
      <c r="D1034" s="25"/>
      <c r="E1034" s="127"/>
      <c r="F1034" s="127"/>
      <c r="G1034" s="143"/>
    </row>
    <row r="1035" spans="1:7" x14ac:dyDescent="0.2">
      <c r="A1035" s="42"/>
      <c r="B1035" s="50"/>
      <c r="C1035" s="16"/>
      <c r="D1035" s="21"/>
      <c r="E1035" s="77"/>
      <c r="G1035" s="143"/>
    </row>
    <row r="1036" spans="1:7" x14ac:dyDescent="0.2">
      <c r="A1036" s="42"/>
      <c r="B1036" s="50"/>
      <c r="C1036" s="16"/>
      <c r="D1036" s="21"/>
      <c r="E1036" s="77"/>
      <c r="G1036" s="143"/>
    </row>
    <row r="1037" spans="1:7" x14ac:dyDescent="0.2">
      <c r="A1037" s="44"/>
      <c r="B1037" s="52"/>
      <c r="C1037" s="11"/>
      <c r="D1037" s="21"/>
      <c r="E1037" s="77"/>
      <c r="G1037" s="143"/>
    </row>
    <row r="1038" spans="1:7" x14ac:dyDescent="0.2">
      <c r="A1038" s="42"/>
      <c r="B1038" s="50"/>
      <c r="C1038" s="16"/>
      <c r="D1038" s="21"/>
      <c r="E1038" s="77"/>
      <c r="G1038" s="143"/>
    </row>
    <row r="1039" spans="1:7" x14ac:dyDescent="0.2">
      <c r="A1039" s="42"/>
      <c r="B1039" s="50"/>
      <c r="C1039" s="16"/>
      <c r="D1039" s="21"/>
      <c r="E1039" s="77"/>
      <c r="G1039" s="143"/>
    </row>
    <row r="1040" spans="1:7" x14ac:dyDescent="0.2">
      <c r="A1040" s="44"/>
      <c r="B1040" s="52"/>
      <c r="C1040" s="11"/>
      <c r="D1040" s="21"/>
      <c r="E1040" s="77"/>
      <c r="G1040" s="143"/>
    </row>
    <row r="1041" spans="1:7" x14ac:dyDescent="0.2">
      <c r="A1041" s="42"/>
      <c r="B1041" s="50"/>
      <c r="C1041" s="16"/>
      <c r="D1041" s="21"/>
      <c r="E1041" s="77"/>
      <c r="G1041" s="143"/>
    </row>
    <row r="1042" spans="1:7" x14ac:dyDescent="0.2">
      <c r="A1042" s="44"/>
      <c r="B1042" s="52"/>
      <c r="C1042" s="11"/>
      <c r="D1042" s="21"/>
      <c r="E1042" s="77"/>
      <c r="G1042" s="143"/>
    </row>
    <row r="1043" spans="1:7" x14ac:dyDescent="0.2">
      <c r="A1043" s="44"/>
      <c r="B1043" s="52"/>
      <c r="C1043" s="11"/>
      <c r="D1043" s="21"/>
      <c r="E1043" s="77"/>
      <c r="G1043" s="143"/>
    </row>
    <row r="1044" spans="1:7" x14ac:dyDescent="0.2">
      <c r="A1044" s="42"/>
      <c r="B1044" s="50"/>
      <c r="C1044" s="16"/>
      <c r="D1044" s="21"/>
      <c r="E1044" s="77"/>
      <c r="G1044" s="143"/>
    </row>
    <row r="1045" spans="1:7" x14ac:dyDescent="0.2">
      <c r="A1045" s="42"/>
      <c r="B1045" s="50"/>
      <c r="C1045" s="16"/>
      <c r="D1045" s="21"/>
      <c r="E1045" s="77"/>
      <c r="G1045" s="143"/>
    </row>
    <row r="1046" spans="1:7" x14ac:dyDescent="0.2">
      <c r="A1046" s="44"/>
      <c r="B1046" s="52"/>
      <c r="C1046" s="11"/>
      <c r="D1046" s="21"/>
      <c r="E1046" s="77"/>
      <c r="G1046" s="143"/>
    </row>
    <row r="1047" spans="1:7" x14ac:dyDescent="0.2">
      <c r="A1047" s="44"/>
      <c r="B1047" s="52"/>
      <c r="C1047" s="11"/>
      <c r="D1047" s="21"/>
      <c r="E1047" s="77"/>
      <c r="G1047" s="143"/>
    </row>
    <row r="1048" spans="1:7" x14ac:dyDescent="0.2">
      <c r="A1048" s="42"/>
      <c r="B1048" s="50"/>
      <c r="C1048" s="16"/>
      <c r="D1048" s="21"/>
      <c r="E1048" s="77"/>
      <c r="G1048" s="143"/>
    </row>
    <row r="1049" spans="1:7" x14ac:dyDescent="0.2">
      <c r="A1049" s="44"/>
      <c r="B1049" s="52"/>
      <c r="C1049" s="11"/>
      <c r="D1049" s="21"/>
      <c r="E1049" s="77"/>
      <c r="G1049" s="143"/>
    </row>
    <row r="1050" spans="1:7" x14ac:dyDescent="0.2">
      <c r="A1050" s="44"/>
      <c r="B1050" s="52"/>
      <c r="C1050" s="11"/>
      <c r="D1050" s="21"/>
      <c r="E1050" s="77"/>
      <c r="G1050" s="143"/>
    </row>
    <row r="1051" spans="1:7" x14ac:dyDescent="0.2">
      <c r="A1051" s="44"/>
      <c r="B1051" s="52"/>
      <c r="C1051" s="11"/>
      <c r="D1051" s="21"/>
      <c r="E1051" s="77"/>
      <c r="G1051" s="143"/>
    </row>
    <row r="1052" spans="1:7" x14ac:dyDescent="0.2">
      <c r="A1052" s="44"/>
      <c r="B1052" s="52"/>
      <c r="C1052" s="11"/>
      <c r="D1052" s="21"/>
      <c r="E1052" s="77"/>
      <c r="G1052" s="143"/>
    </row>
    <row r="1053" spans="1:7" x14ac:dyDescent="0.2">
      <c r="A1053" s="44"/>
      <c r="B1053" s="52"/>
      <c r="C1053" s="11"/>
      <c r="D1053" s="21"/>
      <c r="E1053" s="77"/>
      <c r="G1053" s="143"/>
    </row>
    <row r="1054" spans="1:7" x14ac:dyDescent="0.2">
      <c r="A1054" s="42"/>
      <c r="B1054" s="50"/>
      <c r="C1054" s="16"/>
      <c r="D1054" s="21"/>
      <c r="E1054" s="77"/>
      <c r="G1054" s="143"/>
    </row>
    <row r="1055" spans="1:7" x14ac:dyDescent="0.2">
      <c r="A1055" s="42"/>
      <c r="B1055" s="50"/>
      <c r="C1055" s="16"/>
      <c r="D1055" s="21"/>
      <c r="E1055" s="77"/>
      <c r="G1055" s="143"/>
    </row>
    <row r="1056" spans="1:7" x14ac:dyDescent="0.2">
      <c r="A1056" s="44"/>
      <c r="B1056" s="52"/>
      <c r="C1056" s="11"/>
      <c r="D1056" s="21"/>
      <c r="E1056" s="77"/>
      <c r="G1056" s="143"/>
    </row>
    <row r="1057" spans="1:7" x14ac:dyDescent="0.2">
      <c r="A1057" s="42"/>
      <c r="B1057" s="50"/>
      <c r="C1057" s="16"/>
      <c r="D1057" s="21"/>
      <c r="E1057" s="77"/>
      <c r="G1057" s="143"/>
    </row>
    <row r="1058" spans="1:7" x14ac:dyDescent="0.2">
      <c r="A1058" s="42"/>
      <c r="B1058" s="50"/>
      <c r="C1058" s="16"/>
      <c r="D1058" s="21"/>
      <c r="E1058" s="77"/>
      <c r="G1058" s="143"/>
    </row>
    <row r="1059" spans="1:7" x14ac:dyDescent="0.2">
      <c r="A1059" s="44"/>
      <c r="B1059" s="52"/>
      <c r="C1059" s="11"/>
      <c r="D1059" s="21"/>
      <c r="E1059" s="77"/>
      <c r="G1059" s="143"/>
    </row>
    <row r="1060" spans="1:7" x14ac:dyDescent="0.2">
      <c r="A1060" s="42"/>
      <c r="B1060" s="50"/>
      <c r="C1060" s="16"/>
      <c r="D1060" s="21"/>
      <c r="E1060" s="77"/>
      <c r="G1060" s="143"/>
    </row>
    <row r="1061" spans="1:7" x14ac:dyDescent="0.2">
      <c r="A1061" s="44"/>
      <c r="B1061" s="52"/>
      <c r="C1061" s="11"/>
      <c r="D1061" s="21"/>
      <c r="E1061" s="77"/>
      <c r="G1061" s="143"/>
    </row>
    <row r="1062" spans="1:7" x14ac:dyDescent="0.2">
      <c r="A1062" s="42"/>
      <c r="B1062" s="50"/>
      <c r="C1062" s="16"/>
      <c r="D1062" s="21"/>
      <c r="E1062" s="77"/>
      <c r="G1062" s="143"/>
    </row>
    <row r="1063" spans="1:7" x14ac:dyDescent="0.2">
      <c r="A1063" s="42"/>
      <c r="B1063" s="50"/>
      <c r="C1063" s="16"/>
      <c r="D1063" s="21"/>
      <c r="E1063" s="77"/>
      <c r="G1063" s="143"/>
    </row>
    <row r="1064" spans="1:7" x14ac:dyDescent="0.2">
      <c r="A1064" s="44"/>
      <c r="B1064" s="52"/>
      <c r="C1064" s="11"/>
      <c r="D1064" s="21"/>
      <c r="E1064" s="77"/>
      <c r="G1064" s="143"/>
    </row>
    <row r="1065" spans="1:7" x14ac:dyDescent="0.2">
      <c r="A1065" s="299"/>
      <c r="B1065" s="299"/>
      <c r="C1065" s="299"/>
      <c r="D1065" s="299"/>
      <c r="E1065" s="299"/>
      <c r="F1065" s="299"/>
      <c r="G1065" s="143"/>
    </row>
    <row r="1066" spans="1:7" x14ac:dyDescent="0.2">
      <c r="A1066" s="40"/>
      <c r="B1066" s="49"/>
      <c r="C1066" s="17"/>
      <c r="D1066" s="25"/>
      <c r="E1066" s="127"/>
      <c r="F1066" s="127"/>
      <c r="G1066" s="143"/>
    </row>
    <row r="1067" spans="1:7" x14ac:dyDescent="0.2">
      <c r="A1067" s="42"/>
      <c r="B1067" s="50"/>
      <c r="C1067" s="16"/>
      <c r="D1067" s="21"/>
      <c r="E1067" s="77"/>
      <c r="G1067" s="143"/>
    </row>
    <row r="1068" spans="1:7" x14ac:dyDescent="0.2">
      <c r="A1068" s="42"/>
      <c r="B1068" s="50"/>
      <c r="C1068" s="16"/>
      <c r="D1068" s="21"/>
      <c r="E1068" s="77"/>
      <c r="G1068" s="143"/>
    </row>
    <row r="1069" spans="1:7" x14ac:dyDescent="0.2">
      <c r="A1069" s="44"/>
      <c r="B1069" s="52"/>
      <c r="C1069" s="11"/>
      <c r="D1069" s="21"/>
      <c r="E1069" s="77"/>
      <c r="G1069" s="143"/>
    </row>
    <row r="1070" spans="1:7" x14ac:dyDescent="0.2">
      <c r="A1070" s="42"/>
      <c r="B1070" s="50"/>
      <c r="C1070" s="16"/>
      <c r="D1070" s="21"/>
      <c r="E1070" s="77"/>
      <c r="G1070" s="143"/>
    </row>
    <row r="1071" spans="1:7" x14ac:dyDescent="0.2">
      <c r="A1071" s="44"/>
      <c r="B1071" s="52"/>
      <c r="C1071" s="11"/>
      <c r="D1071" s="21"/>
      <c r="E1071" s="77"/>
      <c r="G1071" s="143"/>
    </row>
    <row r="1072" spans="1:7" x14ac:dyDescent="0.2">
      <c r="A1072" s="42"/>
      <c r="B1072" s="50"/>
      <c r="C1072" s="16"/>
      <c r="D1072" s="21"/>
      <c r="E1072" s="77"/>
      <c r="G1072" s="143"/>
    </row>
    <row r="1073" spans="1:7" x14ac:dyDescent="0.2">
      <c r="A1073" s="42"/>
      <c r="B1073" s="50"/>
      <c r="C1073" s="16"/>
      <c r="D1073" s="21"/>
      <c r="E1073" s="77"/>
      <c r="G1073" s="143"/>
    </row>
    <row r="1074" spans="1:7" x14ac:dyDescent="0.2">
      <c r="A1074" s="44"/>
      <c r="B1074" s="52"/>
      <c r="C1074" s="11"/>
      <c r="D1074" s="21"/>
      <c r="E1074" s="77"/>
      <c r="G1074" s="143"/>
    </row>
    <row r="1075" spans="1:7" x14ac:dyDescent="0.2">
      <c r="A1075" s="44"/>
      <c r="B1075" s="52"/>
      <c r="C1075" s="11"/>
      <c r="D1075" s="21"/>
      <c r="E1075" s="77"/>
      <c r="G1075" s="143"/>
    </row>
    <row r="1076" spans="1:7" x14ac:dyDescent="0.2">
      <c r="A1076" s="42"/>
      <c r="B1076" s="50"/>
      <c r="C1076" s="16"/>
      <c r="D1076" s="21"/>
      <c r="E1076" s="77"/>
      <c r="G1076" s="143"/>
    </row>
    <row r="1077" spans="1:7" x14ac:dyDescent="0.2">
      <c r="A1077" s="42"/>
      <c r="B1077" s="50"/>
      <c r="C1077" s="16"/>
      <c r="D1077" s="21"/>
      <c r="E1077" s="77"/>
      <c r="G1077" s="143"/>
    </row>
    <row r="1078" spans="1:7" x14ac:dyDescent="0.2">
      <c r="A1078" s="44"/>
      <c r="B1078" s="52"/>
      <c r="C1078" s="11"/>
      <c r="D1078" s="21"/>
      <c r="E1078" s="77"/>
      <c r="G1078" s="143"/>
    </row>
    <row r="1079" spans="1:7" x14ac:dyDescent="0.2">
      <c r="A1079" s="44"/>
      <c r="B1079" s="52"/>
      <c r="C1079" s="11"/>
      <c r="D1079" s="21"/>
      <c r="E1079" s="77"/>
      <c r="G1079" s="143"/>
    </row>
    <row r="1080" spans="1:7" x14ac:dyDescent="0.2">
      <c r="A1080" s="299"/>
      <c r="B1080" s="299"/>
      <c r="C1080" s="299"/>
      <c r="D1080" s="299"/>
      <c r="E1080" s="299"/>
      <c r="F1080" s="299"/>
      <c r="G1080" s="143"/>
    </row>
    <row r="1081" spans="1:7" x14ac:dyDescent="0.2">
      <c r="A1081" s="40"/>
      <c r="B1081" s="49"/>
      <c r="C1081" s="17"/>
      <c r="D1081" s="25"/>
      <c r="E1081" s="127"/>
      <c r="F1081" s="127"/>
      <c r="G1081" s="143"/>
    </row>
    <row r="1082" spans="1:7" x14ac:dyDescent="0.2">
      <c r="A1082" s="42"/>
      <c r="B1082" s="50"/>
      <c r="C1082" s="16"/>
      <c r="D1082" s="21"/>
      <c r="E1082" s="77"/>
      <c r="G1082" s="143"/>
    </row>
    <row r="1083" spans="1:7" x14ac:dyDescent="0.2">
      <c r="A1083" s="42"/>
      <c r="B1083" s="50"/>
      <c r="C1083" s="16"/>
      <c r="D1083" s="21"/>
      <c r="E1083" s="77"/>
      <c r="G1083" s="143"/>
    </row>
    <row r="1084" spans="1:7" x14ac:dyDescent="0.2">
      <c r="A1084" s="44"/>
      <c r="B1084" s="52"/>
      <c r="C1084" s="11"/>
      <c r="D1084" s="21"/>
      <c r="E1084" s="77"/>
      <c r="G1084" s="143"/>
    </row>
    <row r="1085" spans="1:7" x14ac:dyDescent="0.2">
      <c r="A1085" s="299"/>
      <c r="B1085" s="299"/>
      <c r="C1085" s="299"/>
      <c r="D1085" s="299"/>
      <c r="E1085" s="299"/>
      <c r="F1085" s="299"/>
      <c r="G1085" s="143"/>
    </row>
    <row r="1086" spans="1:7" x14ac:dyDescent="0.2">
      <c r="A1086" s="307"/>
      <c r="B1086" s="307"/>
      <c r="C1086" s="307"/>
      <c r="D1086" s="307"/>
      <c r="E1086" s="307"/>
      <c r="F1086" s="307"/>
      <c r="G1086" s="143"/>
    </row>
    <row r="1087" spans="1:7" x14ac:dyDescent="0.2">
      <c r="G1087" s="143"/>
    </row>
    <row r="1088" spans="1:7" x14ac:dyDescent="0.2">
      <c r="G1088" s="143"/>
    </row>
    <row r="1089" spans="1:7" ht="15.75" x14ac:dyDescent="0.25">
      <c r="A1089" s="294"/>
      <c r="B1089" s="294"/>
      <c r="C1089" s="294"/>
      <c r="D1089" s="294"/>
      <c r="E1089" s="294"/>
      <c r="F1089" s="294"/>
      <c r="G1089" s="143"/>
    </row>
    <row r="1090" spans="1:7" x14ac:dyDescent="0.2">
      <c r="A1090" s="297"/>
      <c r="B1090" s="297"/>
      <c r="C1090" s="297"/>
      <c r="D1090" s="297"/>
      <c r="E1090" s="297"/>
      <c r="F1090" s="297"/>
      <c r="G1090" s="143"/>
    </row>
    <row r="1091" spans="1:7" x14ac:dyDescent="0.2">
      <c r="A1091" s="70"/>
      <c r="B1091" s="70"/>
      <c r="C1091" s="70"/>
      <c r="D1091" s="70"/>
      <c r="E1091" s="131"/>
      <c r="F1091" s="131"/>
      <c r="G1091" s="143"/>
    </row>
    <row r="1092" spans="1:7" x14ac:dyDescent="0.2">
      <c r="A1092" s="56"/>
      <c r="B1092" s="41"/>
      <c r="C1092" s="56"/>
      <c r="D1092" s="70"/>
      <c r="E1092" s="131"/>
      <c r="F1092" s="131"/>
      <c r="G1092" s="143"/>
    </row>
    <row r="1093" spans="1:7" x14ac:dyDescent="0.2">
      <c r="A1093" s="18"/>
      <c r="B1093" s="43"/>
      <c r="C1093" s="60"/>
      <c r="D1093" s="57"/>
      <c r="E1093" s="130"/>
      <c r="F1093" s="130"/>
      <c r="G1093" s="143"/>
    </row>
    <row r="1094" spans="1:7" x14ac:dyDescent="0.2">
      <c r="A1094" s="18"/>
      <c r="B1094" s="43"/>
      <c r="C1094" s="60"/>
      <c r="D1094" s="57"/>
      <c r="E1094" s="130"/>
      <c r="F1094" s="130"/>
      <c r="G1094" s="143"/>
    </row>
    <row r="1095" spans="1:7" x14ac:dyDescent="0.2">
      <c r="A1095" s="18"/>
      <c r="B1095" s="51"/>
      <c r="C1095" s="18"/>
      <c r="D1095" s="57"/>
      <c r="E1095" s="130"/>
      <c r="F1095" s="130"/>
      <c r="G1095" s="143"/>
    </row>
    <row r="1096" spans="1:7" x14ac:dyDescent="0.2">
      <c r="A1096" s="56"/>
      <c r="B1096" s="41"/>
      <c r="C1096" s="56"/>
      <c r="D1096" s="57"/>
      <c r="E1096" s="130"/>
      <c r="F1096" s="130"/>
      <c r="G1096" s="143"/>
    </row>
    <row r="1097" spans="1:7" x14ac:dyDescent="0.2">
      <c r="A1097" s="18"/>
      <c r="B1097" s="50"/>
      <c r="C1097" s="60"/>
      <c r="D1097" s="57"/>
      <c r="E1097" s="130"/>
      <c r="F1097" s="130"/>
      <c r="G1097" s="143"/>
    </row>
    <row r="1098" spans="1:7" x14ac:dyDescent="0.2">
      <c r="A1098" s="18"/>
      <c r="B1098" s="50"/>
      <c r="C1098" s="60"/>
      <c r="D1098" s="57"/>
      <c r="E1098" s="130"/>
      <c r="F1098" s="130"/>
      <c r="G1098" s="143"/>
    </row>
    <row r="1099" spans="1:7" x14ac:dyDescent="0.2">
      <c r="A1099" s="18"/>
      <c r="B1099" s="72"/>
      <c r="C1099" s="18"/>
      <c r="D1099" s="57"/>
      <c r="E1099" s="130"/>
      <c r="F1099" s="126"/>
      <c r="G1099" s="143"/>
    </row>
    <row r="1100" spans="1:7" x14ac:dyDescent="0.2">
      <c r="A1100" s="18"/>
      <c r="B1100" s="43"/>
      <c r="C1100" s="60"/>
      <c r="D1100" s="57"/>
      <c r="E1100" s="130"/>
      <c r="F1100" s="130"/>
      <c r="G1100" s="143"/>
    </row>
    <row r="1101" spans="1:7" x14ac:dyDescent="0.2">
      <c r="A1101" s="18"/>
      <c r="B1101" s="43"/>
      <c r="C1101" s="60"/>
      <c r="D1101" s="57"/>
      <c r="E1101" s="130"/>
      <c r="F1101" s="130"/>
      <c r="G1101" s="143"/>
    </row>
    <row r="1102" spans="1:7" x14ac:dyDescent="0.2">
      <c r="A1102" s="18"/>
      <c r="B1102" s="52"/>
      <c r="C1102" s="18"/>
      <c r="D1102" s="57"/>
      <c r="E1102" s="130"/>
      <c r="F1102" s="130"/>
      <c r="G1102" s="143"/>
    </row>
    <row r="1103" spans="1:7" x14ac:dyDescent="0.2">
      <c r="A1103" s="18"/>
      <c r="B1103" s="43"/>
      <c r="C1103" s="60"/>
      <c r="D1103" s="57"/>
      <c r="E1103" s="130"/>
      <c r="F1103" s="130"/>
      <c r="G1103" s="143"/>
    </row>
    <row r="1104" spans="1:7" x14ac:dyDescent="0.2">
      <c r="A1104" s="18"/>
      <c r="B1104" s="43"/>
      <c r="C1104" s="60"/>
      <c r="D1104" s="57"/>
      <c r="E1104" s="130"/>
      <c r="F1104" s="130"/>
      <c r="G1104" s="143"/>
    </row>
    <row r="1105" spans="1:7" x14ac:dyDescent="0.2">
      <c r="A1105" s="18"/>
      <c r="B1105" s="52"/>
      <c r="C1105" s="18"/>
      <c r="D1105" s="57"/>
      <c r="E1105" s="130"/>
      <c r="F1105" s="126"/>
      <c r="G1105" s="143"/>
    </row>
    <row r="1106" spans="1:7" x14ac:dyDescent="0.2">
      <c r="A1106" s="18"/>
      <c r="B1106" s="52"/>
      <c r="C1106" s="18"/>
      <c r="D1106" s="57"/>
      <c r="E1106" s="130"/>
      <c r="F1106" s="126"/>
      <c r="G1106" s="143"/>
    </row>
    <row r="1107" spans="1:7" x14ac:dyDescent="0.2">
      <c r="A1107" s="56"/>
      <c r="B1107" s="41"/>
      <c r="C1107" s="56"/>
      <c r="D1107" s="70"/>
      <c r="E1107" s="131"/>
      <c r="F1107" s="131"/>
      <c r="G1107" s="143"/>
    </row>
    <row r="1108" spans="1:7" x14ac:dyDescent="0.2">
      <c r="A1108" s="18"/>
      <c r="B1108" s="50"/>
      <c r="C1108" s="60"/>
      <c r="D1108" s="57"/>
      <c r="E1108" s="130"/>
      <c r="F1108" s="130"/>
      <c r="G1108" s="143"/>
    </row>
    <row r="1109" spans="1:7" x14ac:dyDescent="0.2">
      <c r="A1109" s="18"/>
      <c r="B1109" s="50"/>
      <c r="C1109" s="60"/>
      <c r="D1109" s="57"/>
      <c r="E1109" s="130"/>
      <c r="F1109" s="130"/>
      <c r="G1109" s="143"/>
    </row>
    <row r="1110" spans="1:7" x14ac:dyDescent="0.2">
      <c r="A1110" s="18"/>
      <c r="B1110" s="52"/>
      <c r="C1110" s="18"/>
      <c r="D1110" s="57"/>
      <c r="E1110" s="130"/>
      <c r="F1110" s="126"/>
      <c r="G1110" s="143"/>
    </row>
    <row r="1111" spans="1:7" x14ac:dyDescent="0.2">
      <c r="A1111" s="18"/>
      <c r="B1111" s="52"/>
      <c r="C1111" s="18"/>
      <c r="D1111" s="57"/>
      <c r="E1111" s="130"/>
      <c r="F1111" s="130"/>
      <c r="G1111" s="143"/>
    </row>
    <row r="1112" spans="1:7" x14ac:dyDescent="0.2">
      <c r="A1112" s="18"/>
      <c r="B1112" s="52"/>
      <c r="C1112" s="18"/>
      <c r="D1112" s="57"/>
      <c r="E1112" s="130"/>
      <c r="F1112" s="126"/>
      <c r="G1112" s="143"/>
    </row>
    <row r="1113" spans="1:7" x14ac:dyDescent="0.2">
      <c r="A1113" s="18"/>
      <c r="B1113" s="52"/>
      <c r="C1113" s="18"/>
      <c r="D1113" s="57"/>
      <c r="E1113" s="130"/>
      <c r="F1113" s="130"/>
      <c r="G1113" s="143"/>
    </row>
    <row r="1114" spans="1:7" x14ac:dyDescent="0.2">
      <c r="A1114" s="18"/>
      <c r="B1114" s="50"/>
      <c r="C1114" s="60"/>
      <c r="D1114" s="57"/>
      <c r="E1114" s="130"/>
      <c r="F1114" s="130"/>
      <c r="G1114" s="143"/>
    </row>
    <row r="1115" spans="1:7" x14ac:dyDescent="0.2">
      <c r="A1115" s="18"/>
      <c r="B1115" s="52"/>
      <c r="C1115" s="18"/>
      <c r="D1115" s="57"/>
      <c r="E1115" s="130"/>
      <c r="F1115" s="126"/>
      <c r="G1115" s="143"/>
    </row>
    <row r="1116" spans="1:7" x14ac:dyDescent="0.2">
      <c r="A1116" s="18"/>
      <c r="B1116" s="52"/>
      <c r="C1116" s="18"/>
      <c r="D1116" s="57"/>
      <c r="E1116" s="130"/>
      <c r="F1116" s="126"/>
      <c r="G1116" s="143"/>
    </row>
    <row r="1117" spans="1:7" x14ac:dyDescent="0.2">
      <c r="A1117" s="56"/>
      <c r="B1117" s="49"/>
      <c r="C1117" s="56"/>
      <c r="D1117" s="70"/>
      <c r="E1117" s="131"/>
      <c r="F1117" s="131"/>
      <c r="G1117" s="143"/>
    </row>
    <row r="1118" spans="1:7" x14ac:dyDescent="0.2">
      <c r="A1118" s="18"/>
      <c r="B1118" s="50"/>
      <c r="C1118" s="60"/>
      <c r="D1118" s="57"/>
      <c r="E1118" s="130"/>
      <c r="F1118" s="130"/>
      <c r="G1118" s="143"/>
    </row>
    <row r="1119" spans="1:7" x14ac:dyDescent="0.2">
      <c r="A1119" s="18"/>
      <c r="B1119" s="50"/>
      <c r="C1119" s="60"/>
      <c r="D1119" s="57"/>
      <c r="E1119" s="130"/>
      <c r="F1119" s="130"/>
      <c r="G1119" s="143"/>
    </row>
    <row r="1120" spans="1:7" x14ac:dyDescent="0.2">
      <c r="A1120" s="18"/>
      <c r="B1120" s="52"/>
      <c r="C1120" s="18"/>
      <c r="D1120" s="57"/>
      <c r="E1120" s="130"/>
      <c r="F1120" s="126"/>
      <c r="G1120" s="143"/>
    </row>
    <row r="1121" spans="1:7" x14ac:dyDescent="0.2">
      <c r="A1121" s="18"/>
      <c r="B1121" s="52"/>
      <c r="C1121" s="18"/>
      <c r="D1121" s="57"/>
      <c r="E1121" s="130"/>
      <c r="F1121" s="126"/>
      <c r="G1121" s="143"/>
    </row>
    <row r="1122" spans="1:7" x14ac:dyDescent="0.2">
      <c r="A1122" s="18"/>
      <c r="B1122" s="51"/>
      <c r="C1122" s="18"/>
      <c r="D1122" s="57"/>
      <c r="E1122" s="130"/>
      <c r="F1122" s="130"/>
      <c r="G1122" s="143"/>
    </row>
    <row r="1123" spans="1:7" x14ac:dyDescent="0.2">
      <c r="A1123" s="18"/>
      <c r="B1123" s="52"/>
      <c r="C1123" s="18"/>
      <c r="D1123" s="57"/>
      <c r="E1123" s="130"/>
      <c r="F1123" s="126"/>
      <c r="G1123" s="143"/>
    </row>
    <row r="1124" spans="1:7" x14ac:dyDescent="0.2">
      <c r="A1124" s="18"/>
      <c r="B1124" s="52"/>
      <c r="C1124" s="18"/>
      <c r="D1124" s="57"/>
      <c r="E1124" s="130"/>
      <c r="F1124" s="130"/>
      <c r="G1124" s="143"/>
    </row>
    <row r="1125" spans="1:7" x14ac:dyDescent="0.2">
      <c r="A1125" s="18"/>
      <c r="B1125" s="50"/>
      <c r="C1125" s="60"/>
      <c r="D1125" s="57"/>
      <c r="E1125" s="130"/>
      <c r="F1125" s="130"/>
      <c r="G1125" s="143"/>
    </row>
    <row r="1126" spans="1:7" x14ac:dyDescent="0.2">
      <c r="A1126" s="18"/>
      <c r="B1126" s="52"/>
      <c r="C1126" s="18"/>
      <c r="D1126" s="57"/>
      <c r="E1126" s="130"/>
      <c r="F1126" s="126"/>
      <c r="G1126" s="143"/>
    </row>
    <row r="1127" spans="1:7" x14ac:dyDescent="0.2">
      <c r="A1127" s="56"/>
      <c r="B1127" s="49"/>
      <c r="C1127" s="56"/>
      <c r="D1127" s="70"/>
      <c r="E1127" s="131"/>
      <c r="F1127" s="131"/>
      <c r="G1127" s="143"/>
    </row>
    <row r="1128" spans="1:7" x14ac:dyDescent="0.2">
      <c r="A1128" s="18"/>
      <c r="B1128" s="50"/>
      <c r="C1128" s="60"/>
      <c r="D1128" s="57"/>
      <c r="E1128" s="130"/>
      <c r="F1128" s="130"/>
      <c r="G1128" s="143"/>
    </row>
    <row r="1129" spans="1:7" x14ac:dyDescent="0.2">
      <c r="A1129" s="18"/>
      <c r="B1129" s="50"/>
      <c r="C1129" s="60"/>
      <c r="D1129" s="57"/>
      <c r="E1129" s="130"/>
      <c r="F1129" s="130"/>
      <c r="G1129" s="143"/>
    </row>
    <row r="1130" spans="1:7" x14ac:dyDescent="0.2">
      <c r="A1130" s="18"/>
      <c r="B1130" s="52"/>
      <c r="C1130" s="18"/>
      <c r="D1130" s="57"/>
      <c r="E1130" s="130"/>
      <c r="F1130" s="126"/>
      <c r="G1130" s="143"/>
    </row>
    <row r="1131" spans="1:7" x14ac:dyDescent="0.2">
      <c r="A1131" s="18"/>
      <c r="B1131" s="52"/>
      <c r="C1131" s="18"/>
      <c r="D1131" s="57"/>
      <c r="E1131" s="130"/>
      <c r="F1131" s="126"/>
      <c r="G1131" s="143"/>
    </row>
    <row r="1132" spans="1:7" x14ac:dyDescent="0.2">
      <c r="A1132" s="18"/>
      <c r="B1132" s="52"/>
      <c r="C1132" s="18"/>
      <c r="D1132" s="57"/>
      <c r="E1132" s="130"/>
      <c r="F1132" s="126"/>
      <c r="G1132" s="143"/>
    </row>
    <row r="1133" spans="1:7" x14ac:dyDescent="0.2">
      <c r="A1133" s="18"/>
      <c r="B1133" s="52"/>
      <c r="C1133" s="18"/>
      <c r="D1133" s="57"/>
      <c r="E1133" s="130"/>
      <c r="F1133" s="126"/>
      <c r="G1133" s="143"/>
    </row>
    <row r="1134" spans="1:7" x14ac:dyDescent="0.2">
      <c r="A1134" s="18"/>
      <c r="B1134" s="73"/>
      <c r="C1134" s="18"/>
      <c r="D1134" s="57"/>
      <c r="E1134" s="130"/>
      <c r="F1134" s="130"/>
      <c r="G1134" s="143"/>
    </row>
    <row r="1135" spans="1:7" x14ac:dyDescent="0.2">
      <c r="A1135" s="18"/>
      <c r="B1135" s="52"/>
      <c r="C1135" s="18"/>
      <c r="D1135" s="57"/>
      <c r="E1135" s="130"/>
      <c r="F1135" s="126"/>
      <c r="G1135" s="143"/>
    </row>
    <row r="1136" spans="1:7" x14ac:dyDescent="0.2">
      <c r="A1136" s="18"/>
      <c r="B1136" s="51"/>
      <c r="C1136" s="60"/>
      <c r="D1136" s="57"/>
      <c r="E1136" s="130"/>
      <c r="F1136" s="126"/>
      <c r="G1136" s="143"/>
    </row>
    <row r="1137" spans="1:7" x14ac:dyDescent="0.2">
      <c r="A1137" s="18"/>
      <c r="B1137" s="51"/>
      <c r="C1137" s="18"/>
      <c r="D1137" s="57"/>
      <c r="E1137" s="130"/>
      <c r="F1137" s="126"/>
      <c r="G1137" s="143"/>
    </row>
    <row r="1138" spans="1:7" x14ac:dyDescent="0.2">
      <c r="A1138" s="18"/>
      <c r="B1138" s="50"/>
      <c r="C1138" s="60"/>
      <c r="D1138" s="57"/>
      <c r="E1138" s="130"/>
      <c r="F1138" s="130"/>
      <c r="G1138" s="143"/>
    </row>
    <row r="1139" spans="1:7" x14ac:dyDescent="0.2">
      <c r="A1139" s="18"/>
      <c r="B1139" s="50"/>
      <c r="C1139" s="60"/>
      <c r="D1139" s="57"/>
      <c r="E1139" s="130"/>
      <c r="F1139" s="130"/>
      <c r="G1139" s="143"/>
    </row>
    <row r="1140" spans="1:7" x14ac:dyDescent="0.2">
      <c r="A1140" s="18"/>
      <c r="B1140" s="52"/>
      <c r="C1140" s="18"/>
      <c r="D1140" s="57"/>
      <c r="E1140" s="130"/>
      <c r="F1140" s="126"/>
      <c r="G1140" s="143"/>
    </row>
    <row r="1141" spans="1:7" x14ac:dyDescent="0.2">
      <c r="A1141" s="18"/>
      <c r="B1141" s="52"/>
      <c r="C1141" s="18"/>
      <c r="D1141" s="57"/>
      <c r="E1141" s="130"/>
      <c r="F1141" s="126"/>
      <c r="G1141" s="143"/>
    </row>
    <row r="1142" spans="1:7" x14ac:dyDescent="0.2">
      <c r="A1142" s="18"/>
      <c r="B1142" s="52"/>
      <c r="C1142" s="18"/>
      <c r="D1142" s="57"/>
      <c r="E1142" s="130"/>
      <c r="F1142" s="126"/>
      <c r="G1142" s="143"/>
    </row>
    <row r="1143" spans="1:7" x14ac:dyDescent="0.2">
      <c r="A1143" s="18"/>
      <c r="B1143" s="50"/>
      <c r="C1143" s="60"/>
      <c r="D1143" s="57"/>
      <c r="E1143" s="130"/>
      <c r="F1143" s="130"/>
      <c r="G1143" s="143"/>
    </row>
    <row r="1144" spans="1:7" x14ac:dyDescent="0.2">
      <c r="A1144" s="18"/>
      <c r="B1144" s="52"/>
      <c r="C1144" s="18"/>
      <c r="D1144" s="57"/>
      <c r="E1144" s="130"/>
      <c r="F1144" s="126"/>
      <c r="G1144" s="143"/>
    </row>
    <row r="1145" spans="1:7" x14ac:dyDescent="0.2">
      <c r="A1145" s="56"/>
      <c r="B1145" s="49"/>
      <c r="C1145" s="56"/>
      <c r="D1145" s="70"/>
      <c r="E1145" s="131"/>
      <c r="F1145" s="131"/>
      <c r="G1145" s="143"/>
    </row>
    <row r="1146" spans="1:7" x14ac:dyDescent="0.2">
      <c r="A1146" s="18"/>
      <c r="B1146" s="50"/>
      <c r="C1146" s="60"/>
      <c r="D1146" s="57"/>
      <c r="E1146" s="130"/>
      <c r="F1146" s="130"/>
      <c r="G1146" s="143"/>
    </row>
    <row r="1147" spans="1:7" x14ac:dyDescent="0.2">
      <c r="A1147" s="18"/>
      <c r="B1147" s="50"/>
      <c r="C1147" s="60"/>
      <c r="D1147" s="57"/>
      <c r="E1147" s="130"/>
      <c r="F1147" s="130"/>
      <c r="G1147" s="143"/>
    </row>
    <row r="1148" spans="1:7" x14ac:dyDescent="0.2">
      <c r="A1148" s="18"/>
      <c r="B1148" s="51"/>
      <c r="C1148" s="18"/>
      <c r="D1148" s="57"/>
      <c r="E1148" s="130"/>
      <c r="F1148" s="126"/>
      <c r="G1148" s="143"/>
    </row>
    <row r="1149" spans="1:7" x14ac:dyDescent="0.2">
      <c r="A1149" s="56"/>
      <c r="B1149" s="49"/>
      <c r="C1149" s="56"/>
      <c r="D1149" s="70"/>
      <c r="E1149" s="131"/>
      <c r="F1149" s="131"/>
      <c r="G1149" s="143"/>
    </row>
    <row r="1150" spans="1:7" x14ac:dyDescent="0.2">
      <c r="A1150" s="18"/>
      <c r="B1150" s="50"/>
      <c r="C1150" s="60"/>
      <c r="D1150" s="57"/>
      <c r="E1150" s="130"/>
      <c r="F1150" s="130"/>
      <c r="G1150" s="143"/>
    </row>
    <row r="1151" spans="1:7" x14ac:dyDescent="0.2">
      <c r="A1151" s="18"/>
      <c r="B1151" s="50"/>
      <c r="C1151" s="60"/>
      <c r="D1151" s="57"/>
      <c r="E1151" s="130"/>
      <c r="F1151" s="130"/>
      <c r="G1151" s="143"/>
    </row>
    <row r="1152" spans="1:7" x14ac:dyDescent="0.2">
      <c r="A1152" s="18"/>
      <c r="B1152" s="52"/>
      <c r="C1152" s="18"/>
      <c r="D1152" s="57"/>
      <c r="E1152" s="130"/>
      <c r="F1152" s="126"/>
      <c r="G1152" s="143"/>
    </row>
    <row r="1153" spans="1:7" x14ac:dyDescent="0.2">
      <c r="A1153" s="18"/>
      <c r="B1153" s="74"/>
      <c r="C1153" s="60"/>
      <c r="D1153" s="57"/>
      <c r="E1153" s="130"/>
      <c r="F1153" s="130"/>
      <c r="G1153" s="143"/>
    </row>
    <row r="1154" spans="1:7" x14ac:dyDescent="0.2">
      <c r="A1154" s="18"/>
      <c r="B1154" s="74"/>
      <c r="C1154" s="60"/>
      <c r="D1154" s="57"/>
      <c r="E1154" s="130"/>
      <c r="F1154" s="130"/>
      <c r="G1154" s="143"/>
    </row>
    <row r="1155" spans="1:7" x14ac:dyDescent="0.2">
      <c r="A1155" s="18"/>
      <c r="B1155" s="52"/>
      <c r="C1155" s="18"/>
      <c r="D1155" s="57"/>
      <c r="E1155" s="130"/>
      <c r="F1155" s="126"/>
      <c r="G1155" s="143"/>
    </row>
    <row r="1156" spans="1:7" x14ac:dyDescent="0.2">
      <c r="A1156" s="56"/>
      <c r="B1156" s="74"/>
      <c r="C1156" s="56"/>
      <c r="D1156" s="70"/>
      <c r="E1156" s="131"/>
      <c r="F1156" s="131"/>
      <c r="G1156" s="143"/>
    </row>
    <row r="1157" spans="1:7" x14ac:dyDescent="0.2">
      <c r="A1157" s="18"/>
      <c r="B1157" s="73"/>
      <c r="C1157" s="60"/>
      <c r="D1157" s="57"/>
      <c r="E1157" s="130"/>
      <c r="F1157" s="130"/>
      <c r="G1157" s="143"/>
    </row>
    <row r="1158" spans="1:7" x14ac:dyDescent="0.2">
      <c r="A1158" s="18"/>
      <c r="B1158" s="73"/>
      <c r="C1158" s="60"/>
      <c r="D1158" s="57"/>
      <c r="E1158" s="130"/>
      <c r="F1158" s="130"/>
      <c r="G1158" s="143"/>
    </row>
    <row r="1159" spans="1:7" x14ac:dyDescent="0.2">
      <c r="A1159" s="18"/>
      <c r="B1159" s="52"/>
      <c r="C1159" s="18"/>
      <c r="D1159" s="57"/>
      <c r="E1159" s="130"/>
      <c r="F1159" s="126"/>
      <c r="G1159" s="143"/>
    </row>
    <row r="1160" spans="1:7" x14ac:dyDescent="0.2">
      <c r="A1160" s="18"/>
      <c r="B1160" s="52"/>
      <c r="C1160" s="18"/>
      <c r="D1160" s="57"/>
      <c r="E1160" s="130"/>
      <c r="F1160" s="126"/>
      <c r="G1160" s="143"/>
    </row>
    <row r="1161" spans="1:7" x14ac:dyDescent="0.2">
      <c r="A1161" s="18"/>
      <c r="B1161" s="52"/>
      <c r="C1161" s="18"/>
      <c r="D1161" s="57"/>
      <c r="E1161" s="130"/>
      <c r="F1161" s="126"/>
      <c r="G1161" s="143"/>
    </row>
    <row r="1162" spans="1:7" x14ac:dyDescent="0.2">
      <c r="A1162" s="18"/>
      <c r="B1162" s="74"/>
      <c r="C1162" s="60"/>
      <c r="D1162" s="57"/>
      <c r="E1162" s="130"/>
      <c r="F1162" s="130"/>
      <c r="G1162" s="143"/>
    </row>
    <row r="1163" spans="1:7" x14ac:dyDescent="0.2">
      <c r="A1163" s="18"/>
      <c r="B1163" s="74"/>
      <c r="C1163" s="60"/>
      <c r="D1163" s="57"/>
      <c r="E1163" s="130"/>
      <c r="F1163" s="130"/>
      <c r="G1163" s="143"/>
    </row>
    <row r="1164" spans="1:7" x14ac:dyDescent="0.2">
      <c r="A1164" s="18"/>
      <c r="B1164" s="52"/>
      <c r="C1164" s="18"/>
      <c r="D1164" s="57"/>
      <c r="E1164" s="130"/>
      <c r="F1164" s="126"/>
      <c r="G1164" s="143"/>
    </row>
    <row r="1165" spans="1:7" x14ac:dyDescent="0.2">
      <c r="A1165" s="18"/>
      <c r="B1165" s="52"/>
      <c r="C1165" s="18"/>
      <c r="D1165" s="57"/>
      <c r="E1165" s="130"/>
      <c r="F1165" s="126"/>
      <c r="G1165" s="143"/>
    </row>
    <row r="1166" spans="1:7" x14ac:dyDescent="0.2">
      <c r="A1166" s="56"/>
      <c r="B1166" s="74"/>
      <c r="C1166" s="56"/>
      <c r="D1166" s="70"/>
      <c r="E1166" s="131"/>
      <c r="F1166" s="131"/>
      <c r="G1166" s="143"/>
    </row>
    <row r="1167" spans="1:7" x14ac:dyDescent="0.2">
      <c r="A1167" s="11"/>
      <c r="B1167" s="52"/>
      <c r="C1167" s="60"/>
      <c r="D1167" s="12"/>
      <c r="E1167" s="126"/>
      <c r="F1167" s="126"/>
      <c r="G1167" s="143"/>
    </row>
    <row r="1168" spans="1:7" x14ac:dyDescent="0.2">
      <c r="A1168" s="11"/>
      <c r="B1168" s="75"/>
      <c r="C1168" s="11"/>
      <c r="D1168" s="12"/>
      <c r="E1168" s="126"/>
      <c r="F1168" s="126"/>
      <c r="G1168" s="143"/>
    </row>
    <row r="1169" spans="1:7" x14ac:dyDescent="0.2">
      <c r="A1169" s="18"/>
      <c r="B1169" s="73"/>
      <c r="C1169" s="60"/>
      <c r="D1169" s="57"/>
      <c r="E1169" s="130"/>
      <c r="F1169" s="130"/>
      <c r="G1169" s="143"/>
    </row>
    <row r="1170" spans="1:7" x14ac:dyDescent="0.2">
      <c r="A1170" s="18"/>
      <c r="B1170" s="73"/>
      <c r="C1170" s="60"/>
      <c r="D1170" s="57"/>
      <c r="E1170" s="130"/>
      <c r="F1170" s="130"/>
      <c r="G1170" s="143"/>
    </row>
    <row r="1171" spans="1:7" x14ac:dyDescent="0.2">
      <c r="A1171" s="18"/>
      <c r="B1171" s="76"/>
      <c r="C1171" s="18"/>
      <c r="D1171" s="57"/>
      <c r="E1171" s="130"/>
      <c r="F1171" s="130"/>
      <c r="G1171" s="143"/>
    </row>
    <row r="1172" spans="1:7" x14ac:dyDescent="0.2">
      <c r="A1172" s="18"/>
      <c r="B1172" s="73"/>
      <c r="C1172" s="60"/>
      <c r="D1172" s="57"/>
      <c r="E1172" s="130"/>
      <c r="F1172" s="130"/>
      <c r="G1172" s="143"/>
    </row>
    <row r="1173" spans="1:7" x14ac:dyDescent="0.2">
      <c r="A1173" s="18"/>
      <c r="B1173" s="73"/>
      <c r="C1173" s="60"/>
      <c r="D1173" s="57"/>
      <c r="E1173" s="130"/>
      <c r="F1173" s="130"/>
      <c r="G1173" s="143"/>
    </row>
    <row r="1174" spans="1:7" x14ac:dyDescent="0.2">
      <c r="A1174" s="18"/>
      <c r="B1174" s="75"/>
      <c r="C1174" s="18"/>
      <c r="D1174" s="57"/>
      <c r="E1174" s="130"/>
      <c r="F1174" s="126"/>
      <c r="G1174" s="143"/>
    </row>
    <row r="1175" spans="1:7" x14ac:dyDescent="0.2">
      <c r="A1175" s="18"/>
      <c r="B1175" s="50"/>
      <c r="C1175" s="60"/>
      <c r="D1175" s="57"/>
      <c r="E1175" s="130"/>
      <c r="F1175" s="130"/>
      <c r="G1175" s="143"/>
    </row>
    <row r="1176" spans="1:7" x14ac:dyDescent="0.2">
      <c r="A1176" s="18"/>
      <c r="B1176" s="50"/>
      <c r="C1176" s="60"/>
      <c r="D1176" s="57"/>
      <c r="E1176" s="130"/>
      <c r="F1176" s="130"/>
      <c r="G1176" s="143"/>
    </row>
    <row r="1177" spans="1:7" x14ac:dyDescent="0.2">
      <c r="A1177" s="18"/>
      <c r="B1177" s="52"/>
      <c r="C1177" s="18"/>
      <c r="D1177" s="57"/>
      <c r="E1177" s="130"/>
      <c r="F1177" s="126"/>
      <c r="G1177" s="143"/>
    </row>
    <row r="1178" spans="1:7" x14ac:dyDescent="0.2">
      <c r="A1178" s="18"/>
      <c r="B1178" s="52"/>
      <c r="C1178" s="18"/>
      <c r="D1178" s="57"/>
      <c r="E1178" s="130"/>
      <c r="F1178" s="126"/>
      <c r="G1178" s="143"/>
    </row>
    <row r="1179" spans="1:7" x14ac:dyDescent="0.2">
      <c r="A1179" s="18"/>
      <c r="B1179" s="52"/>
      <c r="C1179" s="18"/>
      <c r="D1179" s="57"/>
      <c r="E1179" s="130"/>
      <c r="F1179" s="126"/>
      <c r="G1179" s="143"/>
    </row>
    <row r="1180" spans="1:7" x14ac:dyDescent="0.2">
      <c r="A1180" s="18"/>
      <c r="B1180" s="73"/>
      <c r="C1180" s="60"/>
      <c r="D1180" s="57"/>
      <c r="E1180" s="130"/>
      <c r="F1180" s="130"/>
      <c r="G1180" s="143"/>
    </row>
    <row r="1181" spans="1:7" x14ac:dyDescent="0.2">
      <c r="A1181" s="18"/>
      <c r="B1181" s="73"/>
      <c r="C1181" s="60"/>
      <c r="D1181" s="57"/>
      <c r="E1181" s="130"/>
      <c r="F1181" s="130"/>
      <c r="G1181" s="143"/>
    </row>
    <row r="1182" spans="1:7" x14ac:dyDescent="0.2">
      <c r="A1182" s="18"/>
      <c r="B1182" s="52"/>
      <c r="C1182" s="18"/>
      <c r="D1182" s="57"/>
      <c r="E1182" s="130"/>
      <c r="F1182" s="126"/>
      <c r="G1182" s="143"/>
    </row>
    <row r="1183" spans="1:7" x14ac:dyDescent="0.2">
      <c r="A1183" s="18"/>
      <c r="B1183" s="52"/>
      <c r="C1183" s="18"/>
      <c r="D1183" s="57"/>
      <c r="E1183" s="130"/>
      <c r="F1183" s="126"/>
      <c r="G1183" s="143"/>
    </row>
    <row r="1184" spans="1:7" x14ac:dyDescent="0.2">
      <c r="A1184" s="18"/>
      <c r="B1184" s="73"/>
      <c r="C1184" s="60"/>
      <c r="D1184" s="57"/>
      <c r="E1184" s="130"/>
      <c r="F1184" s="130"/>
      <c r="G1184" s="143"/>
    </row>
    <row r="1185" spans="1:7" x14ac:dyDescent="0.2">
      <c r="A1185" s="18"/>
      <c r="B1185" s="52"/>
      <c r="C1185" s="18"/>
      <c r="D1185" s="57"/>
      <c r="E1185" s="130"/>
      <c r="F1185" s="126"/>
      <c r="G1185" s="143"/>
    </row>
    <row r="1186" spans="1:7" x14ac:dyDescent="0.2">
      <c r="A1186" s="18"/>
      <c r="B1186" s="52"/>
      <c r="C1186" s="18"/>
      <c r="D1186" s="57"/>
      <c r="E1186" s="130"/>
      <c r="F1186" s="126"/>
      <c r="G1186" s="143"/>
    </row>
    <row r="1187" spans="1:7" x14ac:dyDescent="0.2">
      <c r="A1187" s="18"/>
      <c r="B1187" s="43"/>
      <c r="C1187" s="60"/>
      <c r="D1187" s="57"/>
      <c r="E1187" s="130"/>
      <c r="F1187" s="130"/>
      <c r="G1187" s="143"/>
    </row>
    <row r="1188" spans="1:7" x14ac:dyDescent="0.2">
      <c r="A1188" s="18"/>
      <c r="B1188" s="43"/>
      <c r="C1188" s="60"/>
      <c r="D1188" s="57"/>
      <c r="E1188" s="130"/>
      <c r="F1188" s="130"/>
      <c r="G1188" s="143"/>
    </row>
    <row r="1189" spans="1:7" x14ac:dyDescent="0.2">
      <c r="A1189" s="18"/>
      <c r="B1189" s="51"/>
      <c r="C1189" s="18"/>
      <c r="D1189" s="57"/>
      <c r="E1189" s="130"/>
      <c r="F1189" s="130"/>
      <c r="G1189" s="143"/>
    </row>
    <row r="1190" spans="1:7" x14ac:dyDescent="0.2">
      <c r="A1190" s="18"/>
      <c r="B1190" s="52"/>
      <c r="C1190" s="18"/>
      <c r="D1190" s="57"/>
      <c r="E1190" s="130"/>
      <c r="F1190" s="126"/>
      <c r="G1190" s="143"/>
    </row>
    <row r="1191" spans="1:7" x14ac:dyDescent="0.2">
      <c r="A1191" s="18"/>
      <c r="B1191" s="52"/>
      <c r="C1191" s="18"/>
      <c r="D1191" s="57"/>
      <c r="E1191" s="130"/>
      <c r="F1191" s="126"/>
      <c r="G1191" s="143"/>
    </row>
    <row r="1192" spans="1:7" x14ac:dyDescent="0.2">
      <c r="A1192" s="18"/>
      <c r="B1192" s="52"/>
      <c r="C1192" s="18"/>
      <c r="D1192" s="57"/>
      <c r="E1192" s="130"/>
      <c r="F1192" s="126"/>
      <c r="G1192" s="143"/>
    </row>
    <row r="1193" spans="1:7" x14ac:dyDescent="0.2">
      <c r="A1193" s="18"/>
      <c r="B1193" s="43"/>
      <c r="C1193" s="60"/>
      <c r="D1193" s="57"/>
      <c r="E1193" s="130"/>
      <c r="F1193" s="130"/>
      <c r="G1193" s="143"/>
    </row>
    <row r="1194" spans="1:7" x14ac:dyDescent="0.2">
      <c r="A1194" s="18"/>
      <c r="B1194" s="52"/>
      <c r="C1194" s="18"/>
      <c r="D1194" s="57"/>
      <c r="E1194" s="130"/>
      <c r="F1194" s="126"/>
      <c r="G1194" s="143"/>
    </row>
    <row r="1195" spans="1:7" x14ac:dyDescent="0.2">
      <c r="A1195" s="18"/>
      <c r="B1195" s="73"/>
      <c r="C1195" s="60"/>
      <c r="D1195" s="57"/>
      <c r="E1195" s="130"/>
      <c r="F1195" s="130"/>
      <c r="G1195" s="143"/>
    </row>
    <row r="1196" spans="1:7" x14ac:dyDescent="0.2">
      <c r="A1196" s="18"/>
      <c r="B1196" s="73"/>
      <c r="C1196" s="60"/>
      <c r="D1196" s="57"/>
      <c r="E1196" s="130"/>
      <c r="F1196" s="130"/>
      <c r="G1196" s="143"/>
    </row>
    <row r="1197" spans="1:7" x14ac:dyDescent="0.2">
      <c r="A1197" s="18"/>
      <c r="B1197" s="52"/>
      <c r="C1197" s="18"/>
      <c r="D1197" s="57"/>
      <c r="E1197" s="130"/>
      <c r="F1197" s="126"/>
      <c r="G1197" s="143"/>
    </row>
    <row r="1198" spans="1:7" x14ac:dyDescent="0.2">
      <c r="A1198" s="18"/>
      <c r="B1198" s="50"/>
      <c r="C1198" s="16"/>
      <c r="D1198" s="12"/>
      <c r="E1198" s="130"/>
      <c r="F1198" s="126"/>
      <c r="G1198" s="143"/>
    </row>
    <row r="1199" spans="1:7" x14ac:dyDescent="0.2">
      <c r="A1199" s="18"/>
      <c r="B1199" s="52"/>
      <c r="C1199" s="11"/>
      <c r="D1199" s="12"/>
      <c r="E1199" s="130"/>
      <c r="F1199" s="126"/>
      <c r="G1199" s="143"/>
    </row>
    <row r="1200" spans="1:7" x14ac:dyDescent="0.2">
      <c r="A1200" s="56"/>
      <c r="B1200" s="74"/>
      <c r="C1200" s="56"/>
      <c r="D1200" s="70"/>
      <c r="E1200" s="131"/>
      <c r="F1200" s="131"/>
      <c r="G1200" s="143"/>
    </row>
    <row r="1201" spans="1:7" x14ac:dyDescent="0.2">
      <c r="A1201" s="18"/>
      <c r="B1201" s="73"/>
      <c r="C1201" s="60"/>
      <c r="D1201" s="57"/>
      <c r="E1201" s="130"/>
      <c r="F1201" s="130"/>
      <c r="G1201" s="143"/>
    </row>
    <row r="1202" spans="1:7" x14ac:dyDescent="0.2">
      <c r="A1202" s="18"/>
      <c r="B1202" s="73"/>
      <c r="C1202" s="60"/>
      <c r="D1202" s="57"/>
      <c r="E1202" s="130"/>
      <c r="F1202" s="130"/>
      <c r="G1202" s="143"/>
    </row>
    <row r="1203" spans="1:7" x14ac:dyDescent="0.2">
      <c r="A1203" s="18"/>
      <c r="B1203" s="52"/>
      <c r="C1203" s="18"/>
      <c r="D1203" s="57"/>
      <c r="E1203" s="130"/>
      <c r="F1203" s="126"/>
      <c r="G1203" s="143"/>
    </row>
    <row r="1204" spans="1:7" x14ac:dyDescent="0.2">
      <c r="A1204" s="18"/>
      <c r="B1204" s="50"/>
      <c r="C1204" s="60"/>
      <c r="D1204" s="57"/>
      <c r="E1204" s="130"/>
      <c r="F1204" s="126"/>
      <c r="G1204" s="143"/>
    </row>
    <row r="1205" spans="1:7" x14ac:dyDescent="0.2">
      <c r="A1205" s="18"/>
      <c r="B1205" s="52"/>
      <c r="C1205" s="18"/>
      <c r="D1205" s="57"/>
      <c r="E1205" s="130"/>
      <c r="F1205" s="126"/>
      <c r="G1205" s="143"/>
    </row>
    <row r="1206" spans="1:7" x14ac:dyDescent="0.2">
      <c r="A1206" s="18"/>
      <c r="B1206" s="73"/>
      <c r="C1206" s="60"/>
      <c r="D1206" s="57"/>
      <c r="E1206" s="130"/>
      <c r="F1206" s="130"/>
      <c r="G1206" s="143"/>
    </row>
    <row r="1207" spans="1:7" x14ac:dyDescent="0.2">
      <c r="A1207" s="18"/>
      <c r="B1207" s="73"/>
      <c r="C1207" s="60"/>
      <c r="D1207" s="57"/>
      <c r="E1207" s="130"/>
      <c r="F1207" s="130"/>
      <c r="G1207" s="143"/>
    </row>
    <row r="1208" spans="1:7" x14ac:dyDescent="0.2">
      <c r="A1208" s="18"/>
      <c r="B1208" s="52"/>
      <c r="C1208" s="18"/>
      <c r="D1208" s="57"/>
      <c r="E1208" s="130"/>
      <c r="F1208" s="126"/>
      <c r="G1208" s="143"/>
    </row>
    <row r="1209" spans="1:7" x14ac:dyDescent="0.2">
      <c r="A1209" s="18"/>
      <c r="B1209" s="52"/>
      <c r="C1209" s="18"/>
      <c r="D1209" s="57"/>
      <c r="E1209" s="130"/>
      <c r="F1209" s="126"/>
      <c r="G1209" s="143"/>
    </row>
    <row r="1210" spans="1:7" x14ac:dyDescent="0.2">
      <c r="A1210" s="18"/>
      <c r="B1210" s="50"/>
      <c r="C1210" s="60"/>
      <c r="D1210" s="57"/>
      <c r="E1210" s="130"/>
      <c r="F1210" s="126"/>
      <c r="G1210" s="143"/>
    </row>
    <row r="1211" spans="1:7" x14ac:dyDescent="0.2">
      <c r="A1211" s="18"/>
      <c r="B1211" s="50"/>
      <c r="C1211" s="60"/>
      <c r="D1211" s="57"/>
      <c r="E1211" s="130"/>
      <c r="F1211" s="126"/>
      <c r="G1211" s="143"/>
    </row>
    <row r="1212" spans="1:7" x14ac:dyDescent="0.2">
      <c r="A1212" s="18"/>
      <c r="B1212" s="52"/>
      <c r="C1212" s="18"/>
      <c r="D1212" s="57"/>
      <c r="E1212" s="130"/>
      <c r="F1212" s="126"/>
      <c r="G1212" s="143"/>
    </row>
    <row r="1213" spans="1:7" x14ac:dyDescent="0.2">
      <c r="A1213" s="18"/>
      <c r="B1213" s="52"/>
      <c r="C1213" s="18"/>
      <c r="D1213" s="57"/>
      <c r="E1213" s="130"/>
      <c r="F1213" s="126"/>
      <c r="G1213" s="143"/>
    </row>
    <row r="1214" spans="1:7" x14ac:dyDescent="0.2">
      <c r="A1214" s="18"/>
      <c r="B1214" s="41"/>
      <c r="C1214" s="60"/>
      <c r="D1214" s="57"/>
      <c r="E1214" s="130"/>
      <c r="F1214" s="130"/>
      <c r="G1214" s="143"/>
    </row>
    <row r="1215" spans="1:7" x14ac:dyDescent="0.2">
      <c r="A1215" s="18"/>
      <c r="B1215" s="43"/>
      <c r="C1215" s="60"/>
      <c r="D1215" s="57"/>
      <c r="E1215" s="130"/>
      <c r="F1215" s="130"/>
      <c r="G1215" s="143"/>
    </row>
    <row r="1216" spans="1:7" x14ac:dyDescent="0.2">
      <c r="A1216" s="18"/>
      <c r="B1216" s="43"/>
      <c r="C1216" s="60"/>
      <c r="D1216" s="57"/>
      <c r="E1216" s="130"/>
      <c r="F1216" s="130"/>
      <c r="G1216" s="143"/>
    </row>
    <row r="1217" spans="1:7" x14ac:dyDescent="0.2">
      <c r="A1217" s="18"/>
      <c r="B1217" s="51"/>
      <c r="C1217" s="18"/>
      <c r="D1217" s="57"/>
      <c r="E1217" s="130"/>
      <c r="F1217" s="126"/>
      <c r="G1217" s="143"/>
    </row>
    <row r="1218" spans="1:7" x14ac:dyDescent="0.2">
      <c r="A1218" s="19"/>
      <c r="B1218" s="61"/>
      <c r="C1218" s="19"/>
      <c r="D1218" s="62"/>
      <c r="E1218" s="142"/>
      <c r="F1218" s="127"/>
      <c r="G1218" s="143"/>
    </row>
    <row r="1219" spans="1:7" x14ac:dyDescent="0.2">
      <c r="G1219" s="143"/>
    </row>
    <row r="1220" spans="1:7" x14ac:dyDescent="0.2">
      <c r="G1220" s="143"/>
    </row>
    <row r="1221" spans="1:7" ht="15" x14ac:dyDescent="0.2">
      <c r="A1221" s="301"/>
      <c r="B1221" s="301"/>
      <c r="C1221" s="301"/>
      <c r="D1221" s="301"/>
      <c r="E1221" s="301"/>
      <c r="F1221" s="301"/>
      <c r="G1221" s="143"/>
    </row>
    <row r="1222" spans="1:7" x14ac:dyDescent="0.2">
      <c r="A1222" s="300"/>
      <c r="B1222" s="300"/>
      <c r="C1222" s="300"/>
      <c r="D1222" s="300"/>
      <c r="E1222" s="300"/>
      <c r="F1222" s="300"/>
      <c r="G1222" s="143"/>
    </row>
    <row r="1223" spans="1:7" x14ac:dyDescent="0.2">
      <c r="A1223" s="277"/>
      <c r="B1223" s="279"/>
      <c r="C1223" s="279"/>
      <c r="D1223" s="277"/>
      <c r="E1223" s="279"/>
      <c r="F1223" s="279"/>
      <c r="G1223" s="143"/>
    </row>
    <row r="1224" spans="1:7" x14ac:dyDescent="0.2">
      <c r="A1224" s="277"/>
      <c r="B1224" s="279"/>
      <c r="C1224" s="279"/>
      <c r="D1224" s="277"/>
      <c r="E1224" s="279"/>
      <c r="F1224" s="279"/>
      <c r="G1224" s="143"/>
    </row>
    <row r="1225" spans="1:7" x14ac:dyDescent="0.2">
      <c r="A1225" s="40"/>
      <c r="B1225" s="41"/>
      <c r="C1225" s="17"/>
      <c r="D1225" s="25"/>
      <c r="E1225" s="127"/>
      <c r="F1225" s="127"/>
      <c r="G1225" s="143"/>
    </row>
    <row r="1226" spans="1:7" x14ac:dyDescent="0.2">
      <c r="A1226" s="42"/>
      <c r="B1226" s="43"/>
      <c r="C1226" s="16"/>
      <c r="D1226" s="21"/>
      <c r="E1226" s="77"/>
      <c r="G1226" s="143"/>
    </row>
    <row r="1227" spans="1:7" x14ac:dyDescent="0.2">
      <c r="A1227" s="42"/>
      <c r="B1227" s="43"/>
      <c r="C1227" s="16"/>
      <c r="D1227" s="21"/>
      <c r="E1227" s="77"/>
      <c r="G1227" s="143"/>
    </row>
    <row r="1228" spans="1:7" x14ac:dyDescent="0.2">
      <c r="A1228" s="44"/>
      <c r="B1228" s="45"/>
      <c r="C1228" s="11"/>
      <c r="D1228" s="21"/>
      <c r="E1228" s="77"/>
      <c r="G1228" s="143"/>
    </row>
    <row r="1229" spans="1:7" x14ac:dyDescent="0.2">
      <c r="A1229" s="299"/>
      <c r="B1229" s="299"/>
      <c r="C1229" s="299"/>
      <c r="D1229" s="299"/>
      <c r="E1229" s="299"/>
      <c r="F1229" s="299"/>
      <c r="G1229" s="143"/>
    </row>
    <row r="1230" spans="1:7" x14ac:dyDescent="0.2">
      <c r="A1230" s="40"/>
      <c r="B1230" s="41"/>
      <c r="C1230" s="17"/>
      <c r="D1230" s="25"/>
      <c r="E1230" s="127"/>
      <c r="F1230" s="127"/>
      <c r="G1230" s="143"/>
    </row>
    <row r="1231" spans="1:7" x14ac:dyDescent="0.2">
      <c r="A1231" s="42"/>
      <c r="B1231" s="43"/>
      <c r="C1231" s="16"/>
      <c r="D1231" s="21"/>
      <c r="E1231" s="77"/>
      <c r="G1231" s="143"/>
    </row>
    <row r="1232" spans="1:7" x14ac:dyDescent="0.2">
      <c r="A1232" s="42"/>
      <c r="B1232" s="43"/>
      <c r="C1232" s="16"/>
      <c r="D1232" s="21"/>
      <c r="E1232" s="77"/>
      <c r="G1232" s="143"/>
    </row>
    <row r="1233" spans="1:7" x14ac:dyDescent="0.2">
      <c r="A1233" s="44"/>
      <c r="B1233" s="45"/>
      <c r="C1233" s="11"/>
      <c r="D1233" s="21"/>
      <c r="E1233" s="77"/>
      <c r="G1233" s="143"/>
    </row>
    <row r="1234" spans="1:7" x14ac:dyDescent="0.2">
      <c r="A1234" s="42"/>
      <c r="B1234" s="43"/>
      <c r="C1234" s="16"/>
      <c r="D1234" s="21"/>
      <c r="E1234" s="77"/>
      <c r="G1234" s="143"/>
    </row>
    <row r="1235" spans="1:7" x14ac:dyDescent="0.2">
      <c r="A1235" s="42"/>
      <c r="B1235" s="43"/>
      <c r="C1235" s="16"/>
      <c r="D1235" s="21"/>
      <c r="E1235" s="77"/>
      <c r="G1235" s="143"/>
    </row>
    <row r="1236" spans="1:7" x14ac:dyDescent="0.2">
      <c r="A1236" s="44"/>
      <c r="B1236" s="45"/>
      <c r="C1236" s="11"/>
      <c r="D1236" s="21"/>
      <c r="E1236" s="77"/>
      <c r="G1236" s="143"/>
    </row>
    <row r="1237" spans="1:7" x14ac:dyDescent="0.2">
      <c r="A1237" s="299"/>
      <c r="B1237" s="299"/>
      <c r="C1237" s="299"/>
      <c r="D1237" s="299"/>
      <c r="E1237" s="299"/>
      <c r="F1237" s="299"/>
      <c r="G1237" s="143"/>
    </row>
    <row r="1238" spans="1:7" x14ac:dyDescent="0.2">
      <c r="A1238" s="40"/>
      <c r="B1238" s="41"/>
      <c r="C1238" s="17"/>
      <c r="D1238" s="25"/>
      <c r="E1238" s="127"/>
      <c r="F1238" s="127"/>
      <c r="G1238" s="143"/>
    </row>
    <row r="1239" spans="1:7" x14ac:dyDescent="0.2">
      <c r="A1239" s="42"/>
      <c r="B1239" s="43"/>
      <c r="C1239" s="16"/>
      <c r="D1239" s="21"/>
      <c r="E1239" s="77"/>
      <c r="G1239" s="143"/>
    </row>
    <row r="1240" spans="1:7" x14ac:dyDescent="0.2">
      <c r="A1240" s="42"/>
      <c r="B1240" s="43"/>
      <c r="C1240" s="16"/>
      <c r="D1240" s="21"/>
      <c r="E1240" s="77"/>
      <c r="G1240" s="143"/>
    </row>
    <row r="1241" spans="1:7" x14ac:dyDescent="0.2">
      <c r="A1241" s="44"/>
      <c r="B1241" s="45"/>
      <c r="C1241" s="11"/>
      <c r="D1241" s="21"/>
      <c r="E1241" s="77"/>
      <c r="G1241" s="143"/>
    </row>
    <row r="1242" spans="1:7" x14ac:dyDescent="0.2">
      <c r="A1242" s="299"/>
      <c r="B1242" s="299"/>
      <c r="C1242" s="299"/>
      <c r="D1242" s="299"/>
      <c r="E1242" s="299"/>
      <c r="F1242" s="299"/>
      <c r="G1242" s="143"/>
    </row>
    <row r="1243" spans="1:7" x14ac:dyDescent="0.2">
      <c r="A1243" s="40"/>
      <c r="B1243" s="41"/>
      <c r="C1243" s="17"/>
      <c r="D1243" s="25"/>
      <c r="E1243" s="127"/>
      <c r="F1243" s="127"/>
      <c r="G1243" s="143"/>
    </row>
    <row r="1244" spans="1:7" x14ac:dyDescent="0.2">
      <c r="A1244" s="42"/>
      <c r="B1244" s="43"/>
      <c r="C1244" s="16"/>
      <c r="D1244" s="21"/>
      <c r="E1244" s="77"/>
      <c r="G1244" s="143"/>
    </row>
    <row r="1245" spans="1:7" x14ac:dyDescent="0.2">
      <c r="A1245" s="44"/>
      <c r="B1245" s="45"/>
      <c r="C1245" s="11"/>
      <c r="D1245" s="21"/>
      <c r="E1245" s="77"/>
      <c r="G1245" s="143"/>
    </row>
    <row r="1246" spans="1:7" x14ac:dyDescent="0.2">
      <c r="A1246" s="299"/>
      <c r="B1246" s="299"/>
      <c r="C1246" s="299"/>
      <c r="D1246" s="299"/>
      <c r="E1246" s="299"/>
      <c r="F1246" s="299"/>
      <c r="G1246" s="143"/>
    </row>
    <row r="1247" spans="1:7" x14ac:dyDescent="0.2">
      <c r="A1247" s="40"/>
      <c r="B1247" s="41"/>
      <c r="C1247" s="17"/>
      <c r="D1247" s="25"/>
      <c r="E1247" s="127"/>
      <c r="F1247" s="127"/>
      <c r="G1247" s="143"/>
    </row>
    <row r="1248" spans="1:7" x14ac:dyDescent="0.2">
      <c r="A1248" s="42"/>
      <c r="B1248" s="43"/>
      <c r="C1248" s="16"/>
      <c r="D1248" s="21"/>
      <c r="E1248" s="77"/>
      <c r="G1248" s="143"/>
    </row>
    <row r="1249" spans="1:7" x14ac:dyDescent="0.2">
      <c r="A1249" s="42"/>
      <c r="B1249" s="43"/>
      <c r="C1249" s="16"/>
      <c r="D1249" s="21"/>
      <c r="E1249" s="77"/>
      <c r="G1249" s="143"/>
    </row>
    <row r="1250" spans="1:7" x14ac:dyDescent="0.2">
      <c r="A1250" s="44"/>
      <c r="B1250" s="45"/>
      <c r="C1250" s="11"/>
      <c r="D1250" s="21"/>
      <c r="E1250" s="77"/>
      <c r="G1250" s="143"/>
    </row>
    <row r="1251" spans="1:7" x14ac:dyDescent="0.2">
      <c r="A1251" s="42"/>
      <c r="B1251" s="43"/>
      <c r="C1251" s="16"/>
      <c r="D1251" s="21"/>
      <c r="E1251" s="77"/>
      <c r="G1251" s="143"/>
    </row>
    <row r="1252" spans="1:7" x14ac:dyDescent="0.2">
      <c r="A1252" s="42"/>
      <c r="B1252" s="43"/>
      <c r="C1252" s="16"/>
      <c r="D1252" s="21"/>
      <c r="E1252" s="77"/>
      <c r="G1252" s="143"/>
    </row>
    <row r="1253" spans="1:7" x14ac:dyDescent="0.2">
      <c r="A1253" s="44"/>
      <c r="B1253" s="45"/>
      <c r="C1253" s="11"/>
      <c r="D1253" s="21"/>
      <c r="E1253" s="77"/>
      <c r="G1253" s="143"/>
    </row>
    <row r="1254" spans="1:7" x14ac:dyDescent="0.2">
      <c r="A1254" s="42"/>
      <c r="B1254" s="43"/>
      <c r="C1254" s="16"/>
      <c r="D1254" s="21"/>
      <c r="E1254" s="77"/>
      <c r="G1254" s="143"/>
    </row>
    <row r="1255" spans="1:7" x14ac:dyDescent="0.2">
      <c r="A1255" s="42"/>
      <c r="B1255" s="43"/>
      <c r="C1255" s="16"/>
      <c r="D1255" s="21"/>
      <c r="E1255" s="77"/>
      <c r="G1255" s="143"/>
    </row>
    <row r="1256" spans="1:7" x14ac:dyDescent="0.2">
      <c r="A1256" s="44"/>
      <c r="B1256" s="45"/>
      <c r="C1256" s="11"/>
      <c r="D1256" s="21"/>
      <c r="E1256" s="77"/>
      <c r="G1256" s="143"/>
    </row>
    <row r="1257" spans="1:7" x14ac:dyDescent="0.2">
      <c r="A1257" s="299"/>
      <c r="B1257" s="299"/>
      <c r="C1257" s="299"/>
      <c r="D1257" s="299"/>
      <c r="E1257" s="299"/>
      <c r="F1257" s="299"/>
      <c r="G1257" s="143"/>
    </row>
    <row r="1258" spans="1:7" x14ac:dyDescent="0.2">
      <c r="A1258" s="40"/>
      <c r="B1258" s="41"/>
      <c r="C1258" s="17"/>
      <c r="D1258" s="25"/>
      <c r="E1258" s="127"/>
      <c r="F1258" s="127"/>
      <c r="G1258" s="143"/>
    </row>
    <row r="1259" spans="1:7" x14ac:dyDescent="0.2">
      <c r="A1259" s="42"/>
      <c r="B1259" s="43"/>
      <c r="C1259" s="16"/>
      <c r="D1259" s="21"/>
      <c r="E1259" s="77"/>
      <c r="G1259" s="143"/>
    </row>
    <row r="1260" spans="1:7" x14ac:dyDescent="0.2">
      <c r="A1260" s="42"/>
      <c r="B1260" s="43"/>
      <c r="C1260" s="16"/>
      <c r="D1260" s="21"/>
      <c r="E1260" s="77"/>
      <c r="G1260" s="143"/>
    </row>
    <row r="1261" spans="1:7" x14ac:dyDescent="0.2">
      <c r="A1261" s="44"/>
      <c r="B1261" s="45"/>
      <c r="C1261" s="11"/>
      <c r="D1261" s="21"/>
      <c r="E1261" s="77"/>
      <c r="G1261" s="143"/>
    </row>
    <row r="1262" spans="1:7" x14ac:dyDescent="0.2">
      <c r="A1262" s="42"/>
      <c r="B1262" s="43"/>
      <c r="C1262" s="16"/>
      <c r="D1262" s="21"/>
      <c r="E1262" s="77"/>
      <c r="G1262" s="143"/>
    </row>
    <row r="1263" spans="1:7" x14ac:dyDescent="0.2">
      <c r="A1263" s="42"/>
      <c r="B1263" s="43"/>
      <c r="C1263" s="16"/>
      <c r="D1263" s="21"/>
      <c r="E1263" s="77"/>
      <c r="G1263" s="143"/>
    </row>
    <row r="1264" spans="1:7" x14ac:dyDescent="0.2">
      <c r="A1264" s="44"/>
      <c r="B1264" s="45"/>
      <c r="C1264" s="11"/>
      <c r="D1264" s="21"/>
      <c r="E1264" s="77"/>
      <c r="G1264" s="143"/>
    </row>
    <row r="1265" spans="1:7" x14ac:dyDescent="0.2">
      <c r="A1265" s="44"/>
      <c r="B1265" s="45"/>
      <c r="C1265" s="11"/>
      <c r="D1265" s="21"/>
      <c r="E1265" s="77"/>
      <c r="G1265" s="143"/>
    </row>
    <row r="1266" spans="1:7" x14ac:dyDescent="0.2">
      <c r="A1266" s="42"/>
      <c r="B1266" s="43"/>
      <c r="C1266" s="16"/>
      <c r="D1266" s="21"/>
      <c r="E1266" s="77"/>
      <c r="G1266" s="143"/>
    </row>
    <row r="1267" spans="1:7" x14ac:dyDescent="0.2">
      <c r="A1267" s="44"/>
      <c r="B1267" s="45"/>
      <c r="C1267" s="11"/>
      <c r="D1267" s="21"/>
      <c r="E1267" s="77"/>
      <c r="G1267" s="143"/>
    </row>
    <row r="1268" spans="1:7" x14ac:dyDescent="0.2">
      <c r="A1268" s="44"/>
      <c r="B1268" s="45"/>
      <c r="C1268" s="11"/>
      <c r="D1268" s="21"/>
      <c r="E1268" s="77"/>
      <c r="G1268" s="143"/>
    </row>
    <row r="1269" spans="1:7" x14ac:dyDescent="0.2">
      <c r="A1269" s="299"/>
      <c r="B1269" s="299"/>
      <c r="C1269" s="299"/>
      <c r="D1269" s="299"/>
      <c r="E1269" s="299"/>
      <c r="F1269" s="299"/>
      <c r="G1269" s="143"/>
    </row>
    <row r="1270" spans="1:7" x14ac:dyDescent="0.2">
      <c r="A1270" s="40"/>
      <c r="B1270" s="41"/>
      <c r="C1270" s="17"/>
      <c r="D1270" s="25"/>
      <c r="E1270" s="127"/>
      <c r="F1270" s="127"/>
      <c r="G1270" s="143"/>
    </row>
    <row r="1271" spans="1:7" x14ac:dyDescent="0.2">
      <c r="A1271" s="42"/>
      <c r="B1271" s="43"/>
      <c r="C1271" s="16"/>
      <c r="D1271" s="21"/>
      <c r="E1271" s="77"/>
      <c r="G1271" s="143"/>
    </row>
    <row r="1272" spans="1:7" x14ac:dyDescent="0.2">
      <c r="A1272" s="42"/>
      <c r="B1272" s="43"/>
      <c r="C1272" s="16"/>
      <c r="D1272" s="21"/>
      <c r="E1272" s="77"/>
      <c r="G1272" s="143"/>
    </row>
    <row r="1273" spans="1:7" x14ac:dyDescent="0.2">
      <c r="A1273" s="44"/>
      <c r="B1273" s="45"/>
      <c r="C1273" s="11"/>
      <c r="D1273" s="21"/>
      <c r="E1273" s="77"/>
      <c r="G1273" s="143"/>
    </row>
    <row r="1274" spans="1:7" x14ac:dyDescent="0.2">
      <c r="A1274" s="44"/>
      <c r="B1274" s="45"/>
      <c r="C1274" s="11"/>
      <c r="D1274" s="21"/>
      <c r="E1274" s="77"/>
      <c r="G1274" s="143"/>
    </row>
    <row r="1275" spans="1:7" x14ac:dyDescent="0.2">
      <c r="A1275" s="42"/>
      <c r="B1275" s="43"/>
      <c r="C1275" s="16"/>
      <c r="D1275" s="21"/>
      <c r="E1275" s="77"/>
      <c r="G1275" s="143"/>
    </row>
    <row r="1276" spans="1:7" x14ac:dyDescent="0.2">
      <c r="A1276" s="44"/>
      <c r="B1276" s="45"/>
      <c r="C1276" s="11"/>
      <c r="D1276" s="21"/>
      <c r="E1276" s="77"/>
      <c r="G1276" s="143"/>
    </row>
    <row r="1277" spans="1:7" x14ac:dyDescent="0.2">
      <c r="A1277" s="42"/>
      <c r="B1277" s="43"/>
      <c r="C1277" s="16"/>
      <c r="D1277" s="21"/>
      <c r="E1277" s="77"/>
      <c r="G1277" s="143"/>
    </row>
    <row r="1278" spans="1:7" x14ac:dyDescent="0.2">
      <c r="A1278" s="44"/>
      <c r="B1278" s="45"/>
      <c r="C1278" s="11"/>
      <c r="D1278" s="21"/>
      <c r="E1278" s="77"/>
      <c r="G1278" s="143"/>
    </row>
    <row r="1279" spans="1:7" x14ac:dyDescent="0.2">
      <c r="A1279" s="42"/>
      <c r="B1279" s="43"/>
      <c r="C1279" s="16"/>
      <c r="D1279" s="21"/>
      <c r="E1279" s="77"/>
      <c r="G1279" s="143"/>
    </row>
    <row r="1280" spans="1:7" x14ac:dyDescent="0.2">
      <c r="A1280" s="42"/>
      <c r="B1280" s="43"/>
      <c r="C1280" s="16"/>
      <c r="D1280" s="21"/>
      <c r="E1280" s="77"/>
      <c r="G1280" s="143"/>
    </row>
    <row r="1281" spans="1:7" x14ac:dyDescent="0.2">
      <c r="A1281" s="44"/>
      <c r="B1281" s="45"/>
      <c r="C1281" s="11"/>
      <c r="D1281" s="21"/>
      <c r="E1281" s="77"/>
      <c r="G1281" s="143"/>
    </row>
    <row r="1282" spans="1:7" x14ac:dyDescent="0.2">
      <c r="A1282" s="44"/>
      <c r="B1282" s="45"/>
      <c r="C1282" s="11"/>
      <c r="D1282" s="21"/>
      <c r="E1282" s="77"/>
      <c r="G1282" s="143"/>
    </row>
    <row r="1283" spans="1:7" x14ac:dyDescent="0.2">
      <c r="A1283" s="44"/>
      <c r="B1283" s="45"/>
      <c r="C1283" s="11"/>
      <c r="D1283" s="21"/>
      <c r="E1283" s="77"/>
      <c r="G1283" s="143"/>
    </row>
    <row r="1284" spans="1:7" x14ac:dyDescent="0.2">
      <c r="A1284" s="42"/>
      <c r="B1284" s="43"/>
      <c r="C1284" s="16"/>
      <c r="D1284" s="21"/>
      <c r="E1284" s="77"/>
      <c r="G1284" s="143"/>
    </row>
    <row r="1285" spans="1:7" x14ac:dyDescent="0.2">
      <c r="A1285" s="44"/>
      <c r="B1285" s="45"/>
      <c r="C1285" s="11"/>
      <c r="D1285" s="21"/>
      <c r="E1285" s="77"/>
      <c r="G1285" s="143"/>
    </row>
    <row r="1286" spans="1:7" x14ac:dyDescent="0.2">
      <c r="A1286" s="42"/>
      <c r="B1286" s="43"/>
      <c r="C1286" s="16"/>
      <c r="D1286" s="21"/>
      <c r="E1286" s="77"/>
      <c r="G1286" s="143"/>
    </row>
    <row r="1287" spans="1:7" x14ac:dyDescent="0.2">
      <c r="A1287" s="44"/>
      <c r="B1287" s="45"/>
      <c r="C1287" s="11"/>
      <c r="D1287" s="21"/>
      <c r="E1287" s="77"/>
      <c r="G1287" s="143"/>
    </row>
    <row r="1288" spans="1:7" x14ac:dyDescent="0.2">
      <c r="A1288" s="299"/>
      <c r="B1288" s="299"/>
      <c r="C1288" s="299"/>
      <c r="D1288" s="299"/>
      <c r="E1288" s="299"/>
      <c r="F1288" s="299"/>
      <c r="G1288" s="143"/>
    </row>
    <row r="1289" spans="1:7" x14ac:dyDescent="0.2">
      <c r="A1289" s="40"/>
      <c r="B1289" s="41"/>
      <c r="C1289" s="17"/>
      <c r="D1289" s="25"/>
      <c r="E1289" s="127"/>
      <c r="F1289" s="127"/>
      <c r="G1289" s="143"/>
    </row>
    <row r="1290" spans="1:7" x14ac:dyDescent="0.2">
      <c r="A1290" s="42"/>
      <c r="B1290" s="43"/>
      <c r="C1290" s="16"/>
      <c r="D1290" s="21"/>
      <c r="E1290" s="77"/>
      <c r="G1290" s="143"/>
    </row>
    <row r="1291" spans="1:7" x14ac:dyDescent="0.2">
      <c r="A1291" s="42"/>
      <c r="B1291" s="43"/>
      <c r="C1291" s="16"/>
      <c r="D1291" s="21"/>
      <c r="E1291" s="77"/>
      <c r="G1291" s="143"/>
    </row>
    <row r="1292" spans="1:7" x14ac:dyDescent="0.2">
      <c r="A1292" s="44"/>
      <c r="B1292" s="45"/>
      <c r="C1292" s="11"/>
      <c r="D1292" s="21"/>
      <c r="E1292" s="77"/>
      <c r="G1292" s="143"/>
    </row>
    <row r="1293" spans="1:7" x14ac:dyDescent="0.2">
      <c r="A1293" s="44"/>
      <c r="B1293" s="45"/>
      <c r="C1293" s="11"/>
      <c r="D1293" s="21"/>
      <c r="E1293" s="77"/>
      <c r="G1293" s="143"/>
    </row>
    <row r="1294" spans="1:7" x14ac:dyDescent="0.2">
      <c r="A1294" s="44"/>
      <c r="B1294" s="45"/>
      <c r="C1294" s="11"/>
      <c r="D1294" s="21"/>
      <c r="E1294" s="77"/>
      <c r="G1294" s="143"/>
    </row>
    <row r="1295" spans="1:7" x14ac:dyDescent="0.2">
      <c r="A1295" s="42"/>
      <c r="B1295" s="43"/>
      <c r="C1295" s="16"/>
      <c r="D1295" s="21"/>
      <c r="E1295" s="77"/>
      <c r="G1295" s="143"/>
    </row>
    <row r="1296" spans="1:7" x14ac:dyDescent="0.2">
      <c r="A1296" s="44"/>
      <c r="B1296" s="45"/>
      <c r="C1296" s="11"/>
      <c r="D1296" s="21"/>
      <c r="E1296" s="77"/>
      <c r="G1296" s="143"/>
    </row>
    <row r="1297" spans="1:7" x14ac:dyDescent="0.2">
      <c r="A1297" s="42"/>
      <c r="B1297" s="43"/>
      <c r="C1297" s="16"/>
      <c r="D1297" s="21"/>
      <c r="E1297" s="77"/>
      <c r="G1297" s="143"/>
    </row>
    <row r="1298" spans="1:7" x14ac:dyDescent="0.2">
      <c r="A1298" s="42"/>
      <c r="B1298" s="43"/>
      <c r="C1298" s="16"/>
      <c r="D1298" s="21"/>
      <c r="E1298" s="77"/>
      <c r="G1298" s="143"/>
    </row>
    <row r="1299" spans="1:7" x14ac:dyDescent="0.2">
      <c r="A1299" s="44"/>
      <c r="B1299" s="45"/>
      <c r="C1299" s="11"/>
      <c r="D1299" s="21"/>
      <c r="E1299" s="77"/>
      <c r="G1299" s="143"/>
    </row>
    <row r="1300" spans="1:7" x14ac:dyDescent="0.2">
      <c r="A1300" s="44"/>
      <c r="B1300" s="45"/>
      <c r="C1300" s="11"/>
      <c r="D1300" s="21"/>
      <c r="E1300" s="77"/>
      <c r="G1300" s="143"/>
    </row>
    <row r="1301" spans="1:7" x14ac:dyDescent="0.2">
      <c r="A1301" s="44"/>
      <c r="B1301" s="63"/>
      <c r="C1301" s="64"/>
      <c r="D1301" s="21"/>
      <c r="E1301" s="77"/>
      <c r="G1301" s="143"/>
    </row>
    <row r="1302" spans="1:7" x14ac:dyDescent="0.2">
      <c r="A1302" s="44"/>
      <c r="B1302" s="63"/>
      <c r="C1302" s="64"/>
      <c r="D1302" s="21"/>
      <c r="E1302" s="77"/>
      <c r="G1302" s="143"/>
    </row>
    <row r="1303" spans="1:7" x14ac:dyDescent="0.2">
      <c r="A1303" s="44"/>
      <c r="B1303" s="63"/>
      <c r="C1303" s="64"/>
      <c r="D1303" s="21"/>
      <c r="E1303" s="77"/>
      <c r="G1303" s="143"/>
    </row>
    <row r="1304" spans="1:7" x14ac:dyDescent="0.2">
      <c r="A1304" s="44"/>
      <c r="B1304" s="63"/>
      <c r="C1304" s="64"/>
      <c r="D1304" s="21"/>
      <c r="E1304" s="77"/>
      <c r="G1304" s="143"/>
    </row>
    <row r="1305" spans="1:7" x14ac:dyDescent="0.2">
      <c r="A1305" s="42"/>
      <c r="B1305" s="43"/>
      <c r="C1305" s="16"/>
      <c r="D1305" s="21"/>
      <c r="E1305" s="77"/>
      <c r="G1305" s="143"/>
    </row>
    <row r="1306" spans="1:7" x14ac:dyDescent="0.2">
      <c r="A1306" s="44"/>
      <c r="B1306" s="45"/>
      <c r="C1306" s="11"/>
      <c r="D1306" s="21"/>
      <c r="E1306" s="77"/>
      <c r="G1306" s="143"/>
    </row>
    <row r="1307" spans="1:7" x14ac:dyDescent="0.2">
      <c r="A1307" s="299"/>
      <c r="B1307" s="299"/>
      <c r="C1307" s="299"/>
      <c r="D1307" s="299"/>
      <c r="E1307" s="299"/>
      <c r="F1307" s="299"/>
      <c r="G1307" s="143"/>
    </row>
    <row r="1308" spans="1:7" x14ac:dyDescent="0.2">
      <c r="A1308" s="40"/>
      <c r="B1308" s="41"/>
      <c r="C1308" s="17"/>
      <c r="D1308" s="25"/>
      <c r="E1308" s="127"/>
      <c r="F1308" s="127"/>
      <c r="G1308" s="143"/>
    </row>
    <row r="1309" spans="1:7" x14ac:dyDescent="0.2">
      <c r="A1309" s="42"/>
      <c r="B1309" s="43"/>
      <c r="C1309" s="16"/>
      <c r="D1309" s="21"/>
      <c r="E1309" s="77"/>
      <c r="G1309" s="143"/>
    </row>
    <row r="1310" spans="1:7" x14ac:dyDescent="0.2">
      <c r="A1310" s="42"/>
      <c r="B1310" s="43"/>
      <c r="C1310" s="16"/>
      <c r="D1310" s="21"/>
      <c r="E1310" s="77"/>
      <c r="G1310" s="143"/>
    </row>
    <row r="1311" spans="1:7" x14ac:dyDescent="0.2">
      <c r="A1311" s="44"/>
      <c r="B1311" s="45"/>
      <c r="C1311" s="11"/>
      <c r="D1311" s="21"/>
      <c r="E1311" s="77"/>
      <c r="G1311" s="143"/>
    </row>
    <row r="1312" spans="1:7" x14ac:dyDescent="0.2">
      <c r="A1312" s="44"/>
      <c r="B1312" s="45"/>
      <c r="C1312" s="11"/>
      <c r="D1312" s="21"/>
      <c r="E1312" s="77"/>
      <c r="G1312" s="143"/>
    </row>
    <row r="1313" spans="1:7" x14ac:dyDescent="0.2">
      <c r="A1313" s="44"/>
      <c r="B1313" s="45"/>
      <c r="C1313" s="11"/>
      <c r="D1313" s="21"/>
      <c r="E1313" s="77"/>
      <c r="G1313" s="143"/>
    </row>
    <row r="1314" spans="1:7" x14ac:dyDescent="0.2">
      <c r="A1314" s="44"/>
      <c r="B1314" s="45"/>
      <c r="C1314" s="11"/>
      <c r="D1314" s="21"/>
      <c r="E1314" s="77"/>
      <c r="G1314" s="143"/>
    </row>
    <row r="1315" spans="1:7" x14ac:dyDescent="0.2">
      <c r="A1315" s="299"/>
      <c r="B1315" s="299"/>
      <c r="C1315" s="299"/>
      <c r="D1315" s="299"/>
      <c r="E1315" s="299"/>
      <c r="F1315" s="299"/>
      <c r="G1315" s="143"/>
    </row>
    <row r="1316" spans="1:7" x14ac:dyDescent="0.2">
      <c r="A1316" s="40"/>
      <c r="B1316" s="41"/>
      <c r="C1316" s="17"/>
      <c r="D1316" s="25"/>
      <c r="E1316" s="127"/>
      <c r="F1316" s="127"/>
      <c r="G1316" s="143"/>
    </row>
    <row r="1317" spans="1:7" x14ac:dyDescent="0.2">
      <c r="A1317" s="42"/>
      <c r="B1317" s="43"/>
      <c r="C1317" s="16"/>
      <c r="D1317" s="21"/>
      <c r="E1317" s="77"/>
      <c r="G1317" s="143"/>
    </row>
    <row r="1318" spans="1:7" x14ac:dyDescent="0.2">
      <c r="A1318" s="42"/>
      <c r="B1318" s="43"/>
      <c r="C1318" s="16"/>
      <c r="D1318" s="21"/>
      <c r="E1318" s="77"/>
      <c r="G1318" s="143"/>
    </row>
    <row r="1319" spans="1:7" x14ac:dyDescent="0.2">
      <c r="A1319" s="44"/>
      <c r="B1319" s="45"/>
      <c r="C1319" s="11"/>
      <c r="D1319" s="21"/>
      <c r="E1319" s="77"/>
      <c r="G1319" s="143"/>
    </row>
    <row r="1320" spans="1:7" x14ac:dyDescent="0.2">
      <c r="A1320" s="299"/>
      <c r="B1320" s="299"/>
      <c r="C1320" s="299"/>
      <c r="D1320" s="299"/>
      <c r="E1320" s="299"/>
      <c r="F1320" s="299"/>
      <c r="G1320" s="143"/>
    </row>
    <row r="1321" spans="1:7" x14ac:dyDescent="0.2">
      <c r="A1321" s="40"/>
      <c r="B1321" s="41"/>
      <c r="C1321" s="17"/>
      <c r="D1321" s="25"/>
      <c r="E1321" s="127"/>
      <c r="F1321" s="127"/>
      <c r="G1321" s="143"/>
    </row>
    <row r="1322" spans="1:7" x14ac:dyDescent="0.2">
      <c r="A1322" s="42"/>
      <c r="B1322" s="43"/>
      <c r="C1322" s="16"/>
      <c r="D1322" s="21"/>
      <c r="E1322" s="77"/>
      <c r="G1322" s="143"/>
    </row>
    <row r="1323" spans="1:7" x14ac:dyDescent="0.2">
      <c r="A1323" s="42"/>
      <c r="B1323" s="43"/>
      <c r="C1323" s="16"/>
      <c r="D1323" s="21"/>
      <c r="E1323" s="77"/>
      <c r="G1323" s="143"/>
    </row>
    <row r="1324" spans="1:7" x14ac:dyDescent="0.2">
      <c r="A1324" s="44"/>
      <c r="B1324" s="45"/>
      <c r="C1324" s="11"/>
      <c r="D1324" s="21"/>
      <c r="E1324" s="77"/>
      <c r="G1324" s="143"/>
    </row>
    <row r="1325" spans="1:7" x14ac:dyDescent="0.2">
      <c r="A1325" s="42"/>
      <c r="B1325" s="43"/>
      <c r="C1325" s="16"/>
      <c r="D1325" s="21"/>
      <c r="E1325" s="77"/>
      <c r="G1325" s="143"/>
    </row>
    <row r="1326" spans="1:7" x14ac:dyDescent="0.2">
      <c r="A1326" s="44"/>
      <c r="B1326" s="45"/>
      <c r="C1326" s="11"/>
      <c r="D1326" s="21"/>
      <c r="E1326" s="77"/>
      <c r="G1326" s="143"/>
    </row>
    <row r="1327" spans="1:7" x14ac:dyDescent="0.2">
      <c r="A1327" s="42"/>
      <c r="B1327" s="43"/>
      <c r="C1327" s="16"/>
      <c r="D1327" s="21"/>
      <c r="E1327" s="77"/>
      <c r="G1327" s="143"/>
    </row>
    <row r="1328" spans="1:7" x14ac:dyDescent="0.2">
      <c r="A1328" s="42"/>
      <c r="B1328" s="43"/>
      <c r="C1328" s="16"/>
      <c r="D1328" s="21"/>
      <c r="E1328" s="77"/>
      <c r="G1328" s="143"/>
    </row>
    <row r="1329" spans="1:7" x14ac:dyDescent="0.2">
      <c r="A1329" s="44"/>
      <c r="B1329" s="45"/>
      <c r="C1329" s="11"/>
      <c r="D1329" s="21"/>
      <c r="E1329" s="77"/>
      <c r="G1329" s="143"/>
    </row>
    <row r="1330" spans="1:7" x14ac:dyDescent="0.2">
      <c r="A1330" s="42"/>
      <c r="B1330" s="43"/>
      <c r="C1330" s="16"/>
      <c r="D1330" s="21"/>
      <c r="E1330" s="77"/>
      <c r="G1330" s="143"/>
    </row>
    <row r="1331" spans="1:7" x14ac:dyDescent="0.2">
      <c r="A1331" s="42"/>
      <c r="B1331" s="43"/>
      <c r="C1331" s="16"/>
      <c r="D1331" s="21"/>
      <c r="E1331" s="77"/>
      <c r="G1331" s="143"/>
    </row>
    <row r="1332" spans="1:7" x14ac:dyDescent="0.2">
      <c r="A1332" s="44"/>
      <c r="B1332" s="45"/>
      <c r="C1332" s="11"/>
      <c r="D1332" s="21"/>
      <c r="E1332" s="77"/>
      <c r="G1332" s="143"/>
    </row>
    <row r="1333" spans="1:7" x14ac:dyDescent="0.2">
      <c r="A1333" s="44"/>
      <c r="B1333" s="63"/>
      <c r="C1333" s="64"/>
      <c r="D1333" s="21"/>
      <c r="E1333" s="77"/>
      <c r="G1333" s="143"/>
    </row>
    <row r="1334" spans="1:7" x14ac:dyDescent="0.2">
      <c r="A1334" s="299"/>
      <c r="B1334" s="299"/>
      <c r="C1334" s="299"/>
      <c r="D1334" s="299"/>
      <c r="E1334" s="299"/>
      <c r="F1334" s="299"/>
      <c r="G1334" s="143"/>
    </row>
    <row r="1335" spans="1:7" x14ac:dyDescent="0.2">
      <c r="A1335" s="40"/>
      <c r="B1335" s="41"/>
      <c r="C1335" s="17"/>
      <c r="D1335" s="25"/>
      <c r="E1335" s="127"/>
      <c r="F1335" s="127"/>
      <c r="G1335" s="143"/>
    </row>
    <row r="1336" spans="1:7" x14ac:dyDescent="0.2">
      <c r="A1336" s="42"/>
      <c r="B1336" s="43"/>
      <c r="C1336" s="16"/>
      <c r="D1336" s="21"/>
      <c r="E1336" s="77"/>
      <c r="G1336" s="143"/>
    </row>
    <row r="1337" spans="1:7" x14ac:dyDescent="0.2">
      <c r="A1337" s="42"/>
      <c r="B1337" s="43"/>
      <c r="C1337" s="16"/>
      <c r="D1337" s="21"/>
      <c r="E1337" s="77"/>
      <c r="G1337" s="143"/>
    </row>
    <row r="1338" spans="1:7" x14ac:dyDescent="0.2">
      <c r="A1338" s="44"/>
      <c r="B1338" s="45"/>
      <c r="C1338" s="11"/>
      <c r="D1338" s="21"/>
      <c r="E1338" s="77"/>
      <c r="G1338" s="143"/>
    </row>
    <row r="1339" spans="1:7" x14ac:dyDescent="0.2">
      <c r="A1339" s="44"/>
      <c r="B1339" s="45"/>
      <c r="C1339" s="11"/>
      <c r="D1339" s="21"/>
      <c r="E1339" s="77"/>
      <c r="G1339" s="143"/>
    </row>
    <row r="1340" spans="1:7" x14ac:dyDescent="0.2">
      <c r="A1340" s="44"/>
      <c r="B1340" s="45"/>
      <c r="C1340" s="11"/>
      <c r="D1340" s="21"/>
      <c r="E1340" s="77"/>
      <c r="G1340" s="143"/>
    </row>
    <row r="1341" spans="1:7" x14ac:dyDescent="0.2">
      <c r="A1341" s="42"/>
      <c r="B1341" s="43"/>
      <c r="C1341" s="16"/>
      <c r="D1341" s="21"/>
      <c r="E1341" s="77"/>
      <c r="G1341" s="143"/>
    </row>
    <row r="1342" spans="1:7" x14ac:dyDescent="0.2">
      <c r="A1342" s="42"/>
      <c r="B1342" s="43"/>
      <c r="C1342" s="16"/>
      <c r="D1342" s="21"/>
      <c r="E1342" s="77"/>
      <c r="G1342" s="143"/>
    </row>
    <row r="1343" spans="1:7" x14ac:dyDescent="0.2">
      <c r="A1343" s="44"/>
      <c r="B1343" s="45"/>
      <c r="C1343" s="11"/>
      <c r="D1343" s="21"/>
      <c r="E1343" s="77"/>
      <c r="G1343" s="143"/>
    </row>
    <row r="1344" spans="1:7" x14ac:dyDescent="0.2">
      <c r="A1344" s="44"/>
      <c r="B1344" s="45"/>
      <c r="C1344" s="11"/>
      <c r="D1344" s="21"/>
      <c r="E1344" s="77"/>
      <c r="G1344" s="143"/>
    </row>
    <row r="1345" spans="1:7" x14ac:dyDescent="0.2">
      <c r="A1345" s="299"/>
      <c r="B1345" s="299"/>
      <c r="C1345" s="299"/>
      <c r="D1345" s="299"/>
      <c r="E1345" s="299"/>
      <c r="F1345" s="299"/>
      <c r="G1345" s="143"/>
    </row>
    <row r="1346" spans="1:7" x14ac:dyDescent="0.2">
      <c r="A1346" s="40"/>
      <c r="B1346" s="41"/>
      <c r="C1346" s="17"/>
      <c r="D1346" s="25"/>
      <c r="E1346" s="127"/>
      <c r="F1346" s="127"/>
      <c r="G1346" s="143"/>
    </row>
    <row r="1347" spans="1:7" x14ac:dyDescent="0.2">
      <c r="A1347" s="42"/>
      <c r="B1347" s="43"/>
      <c r="C1347" s="16"/>
      <c r="D1347" s="21"/>
      <c r="E1347" s="77"/>
      <c r="G1347" s="143"/>
    </row>
    <row r="1348" spans="1:7" x14ac:dyDescent="0.2">
      <c r="A1348" s="42"/>
      <c r="B1348" s="43"/>
      <c r="C1348" s="16"/>
      <c r="D1348" s="21"/>
      <c r="E1348" s="77"/>
      <c r="G1348" s="143"/>
    </row>
    <row r="1349" spans="1:7" x14ac:dyDescent="0.2">
      <c r="A1349" s="44"/>
      <c r="B1349" s="45"/>
      <c r="C1349" s="11"/>
      <c r="D1349" s="21"/>
      <c r="E1349" s="77"/>
      <c r="G1349" s="143"/>
    </row>
    <row r="1350" spans="1:7" x14ac:dyDescent="0.2">
      <c r="A1350" s="42"/>
      <c r="B1350" s="43"/>
      <c r="C1350" s="16"/>
      <c r="D1350" s="21"/>
      <c r="E1350" s="77"/>
      <c r="G1350" s="143"/>
    </row>
    <row r="1351" spans="1:7" x14ac:dyDescent="0.2">
      <c r="A1351" s="42"/>
      <c r="B1351" s="43"/>
      <c r="C1351" s="16"/>
      <c r="D1351" s="21"/>
      <c r="E1351" s="77"/>
      <c r="G1351" s="143"/>
    </row>
    <row r="1352" spans="1:7" x14ac:dyDescent="0.2">
      <c r="A1352" s="44"/>
      <c r="B1352" s="45"/>
      <c r="C1352" s="11"/>
      <c r="D1352" s="21"/>
      <c r="E1352" s="77"/>
      <c r="G1352" s="143"/>
    </row>
    <row r="1353" spans="1:7" x14ac:dyDescent="0.2">
      <c r="A1353" s="42"/>
      <c r="B1353" s="43"/>
      <c r="C1353" s="16"/>
      <c r="D1353" s="21"/>
      <c r="E1353" s="77"/>
      <c r="G1353" s="143"/>
    </row>
    <row r="1354" spans="1:7" x14ac:dyDescent="0.2">
      <c r="A1354" s="42"/>
      <c r="B1354" s="43"/>
      <c r="C1354" s="16"/>
      <c r="D1354" s="21"/>
      <c r="E1354" s="77"/>
      <c r="G1354" s="143"/>
    </row>
    <row r="1355" spans="1:7" x14ac:dyDescent="0.2">
      <c r="A1355" s="44"/>
      <c r="B1355" s="45"/>
      <c r="C1355" s="11"/>
      <c r="D1355" s="21"/>
      <c r="E1355" s="77"/>
      <c r="G1355" s="143"/>
    </row>
    <row r="1356" spans="1:7" x14ac:dyDescent="0.2">
      <c r="A1356" s="42"/>
      <c r="B1356" s="43"/>
      <c r="C1356" s="16"/>
      <c r="D1356" s="21"/>
      <c r="E1356" s="77"/>
      <c r="G1356" s="143"/>
    </row>
    <row r="1357" spans="1:7" x14ac:dyDescent="0.2">
      <c r="A1357" s="42"/>
      <c r="B1357" s="43"/>
      <c r="C1357" s="16"/>
      <c r="D1357" s="21"/>
      <c r="E1357" s="77"/>
      <c r="G1357" s="143"/>
    </row>
    <row r="1358" spans="1:7" x14ac:dyDescent="0.2">
      <c r="A1358" s="44"/>
      <c r="B1358" s="45"/>
      <c r="C1358" s="11"/>
      <c r="D1358" s="21"/>
      <c r="E1358" s="77"/>
      <c r="G1358" s="143"/>
    </row>
    <row r="1359" spans="1:7" x14ac:dyDescent="0.2">
      <c r="A1359" s="44"/>
      <c r="B1359" s="45"/>
      <c r="C1359" s="11"/>
      <c r="D1359" s="21"/>
      <c r="E1359" s="77"/>
      <c r="G1359" s="143"/>
    </row>
    <row r="1360" spans="1:7" x14ac:dyDescent="0.2">
      <c r="A1360" s="44"/>
      <c r="B1360" s="45"/>
      <c r="C1360" s="11"/>
      <c r="D1360" s="21"/>
      <c r="E1360" s="77"/>
      <c r="G1360" s="143"/>
    </row>
    <row r="1361" spans="1:7" x14ac:dyDescent="0.2">
      <c r="A1361" s="42"/>
      <c r="B1361" s="43"/>
      <c r="C1361" s="16"/>
      <c r="D1361" s="21"/>
      <c r="E1361" s="77"/>
      <c r="G1361" s="143"/>
    </row>
    <row r="1362" spans="1:7" x14ac:dyDescent="0.2">
      <c r="A1362" s="44"/>
      <c r="B1362" s="45"/>
      <c r="C1362" s="11"/>
      <c r="D1362" s="21"/>
      <c r="E1362" s="77"/>
      <c r="G1362" s="143"/>
    </row>
    <row r="1363" spans="1:7" x14ac:dyDescent="0.2">
      <c r="A1363" s="44"/>
      <c r="B1363" s="45"/>
      <c r="C1363" s="11"/>
      <c r="D1363" s="21"/>
      <c r="E1363" s="77"/>
      <c r="G1363" s="143"/>
    </row>
    <row r="1364" spans="1:7" x14ac:dyDescent="0.2">
      <c r="A1364" s="299"/>
      <c r="B1364" s="299"/>
      <c r="C1364" s="299"/>
      <c r="D1364" s="299"/>
      <c r="E1364" s="299"/>
      <c r="F1364" s="299"/>
      <c r="G1364" s="143"/>
    </row>
    <row r="1365" spans="1:7" x14ac:dyDescent="0.2">
      <c r="A1365" s="40"/>
      <c r="B1365" s="41"/>
      <c r="C1365" s="17"/>
      <c r="D1365" s="25"/>
      <c r="E1365" s="127"/>
      <c r="F1365" s="127"/>
      <c r="G1365" s="143"/>
    </row>
    <row r="1366" spans="1:7" x14ac:dyDescent="0.2">
      <c r="A1366" s="42"/>
      <c r="B1366" s="43"/>
      <c r="C1366" s="16"/>
      <c r="D1366" s="21"/>
      <c r="E1366" s="77"/>
      <c r="G1366" s="143"/>
    </row>
    <row r="1367" spans="1:7" x14ac:dyDescent="0.2">
      <c r="A1367" s="42"/>
      <c r="B1367" s="43"/>
      <c r="C1367" s="16"/>
      <c r="D1367" s="21"/>
      <c r="E1367" s="77"/>
      <c r="G1367" s="143"/>
    </row>
    <row r="1368" spans="1:7" x14ac:dyDescent="0.2">
      <c r="A1368" s="44"/>
      <c r="B1368" s="45"/>
      <c r="C1368" s="11"/>
      <c r="D1368" s="21"/>
      <c r="E1368" s="77"/>
      <c r="G1368" s="143"/>
    </row>
    <row r="1369" spans="1:7" x14ac:dyDescent="0.2">
      <c r="A1369" s="44"/>
      <c r="B1369" s="45"/>
      <c r="C1369" s="11"/>
      <c r="D1369" s="21"/>
      <c r="E1369" s="77"/>
      <c r="G1369" s="143"/>
    </row>
    <row r="1370" spans="1:7" x14ac:dyDescent="0.2">
      <c r="A1370" s="42"/>
      <c r="B1370" s="43"/>
      <c r="C1370" s="16"/>
      <c r="D1370" s="21"/>
      <c r="E1370" s="77"/>
      <c r="G1370" s="143"/>
    </row>
    <row r="1371" spans="1:7" x14ac:dyDescent="0.2">
      <c r="A1371" s="42"/>
      <c r="B1371" s="43"/>
      <c r="C1371" s="16"/>
      <c r="D1371" s="21"/>
      <c r="E1371" s="77"/>
      <c r="G1371" s="143"/>
    </row>
    <row r="1372" spans="1:7" x14ac:dyDescent="0.2">
      <c r="A1372" s="44"/>
      <c r="B1372" s="45"/>
      <c r="C1372" s="11"/>
      <c r="D1372" s="21"/>
      <c r="E1372" s="77"/>
      <c r="G1372" s="143"/>
    </row>
    <row r="1373" spans="1:7" x14ac:dyDescent="0.2">
      <c r="A1373" s="42"/>
      <c r="B1373" s="43"/>
      <c r="C1373" s="16"/>
      <c r="D1373" s="46"/>
      <c r="E1373" s="129"/>
      <c r="F1373" s="129"/>
      <c r="G1373" s="143"/>
    </row>
    <row r="1374" spans="1:7" x14ac:dyDescent="0.2">
      <c r="A1374" s="44"/>
      <c r="B1374" s="45"/>
      <c r="C1374" s="11"/>
      <c r="D1374" s="21"/>
      <c r="E1374" s="77"/>
      <c r="G1374" s="143"/>
    </row>
    <row r="1375" spans="1:7" x14ac:dyDescent="0.2">
      <c r="A1375" s="44"/>
      <c r="B1375" s="45"/>
      <c r="C1375" s="11"/>
      <c r="D1375" s="21"/>
      <c r="E1375" s="77"/>
      <c r="G1375" s="143"/>
    </row>
    <row r="1376" spans="1:7" x14ac:dyDescent="0.2">
      <c r="A1376" s="42"/>
      <c r="B1376" s="43"/>
      <c r="C1376" s="16"/>
      <c r="D1376" s="21"/>
      <c r="E1376" s="77"/>
      <c r="G1376" s="143"/>
    </row>
    <row r="1377" spans="1:7" x14ac:dyDescent="0.2">
      <c r="A1377" s="42"/>
      <c r="B1377" s="43"/>
      <c r="C1377" s="16"/>
      <c r="D1377" s="46"/>
      <c r="E1377" s="129"/>
      <c r="F1377" s="129"/>
      <c r="G1377" s="143"/>
    </row>
    <row r="1378" spans="1:7" x14ac:dyDescent="0.2">
      <c r="A1378" s="44"/>
      <c r="B1378" s="45"/>
      <c r="C1378" s="11"/>
      <c r="D1378" s="21"/>
      <c r="E1378" s="77"/>
      <c r="G1378" s="143"/>
    </row>
    <row r="1379" spans="1:7" x14ac:dyDescent="0.2">
      <c r="A1379" s="44"/>
      <c r="B1379" s="45"/>
      <c r="C1379" s="11"/>
      <c r="D1379" s="21"/>
      <c r="E1379" s="77"/>
      <c r="G1379" s="143"/>
    </row>
    <row r="1380" spans="1:7" x14ac:dyDescent="0.2">
      <c r="A1380" s="44"/>
      <c r="B1380" s="45"/>
      <c r="C1380" s="11"/>
      <c r="D1380" s="21"/>
      <c r="E1380" s="77"/>
      <c r="G1380" s="143"/>
    </row>
    <row r="1381" spans="1:7" x14ac:dyDescent="0.2">
      <c r="A1381" s="42"/>
      <c r="B1381" s="43"/>
      <c r="C1381" s="16"/>
      <c r="D1381" s="46"/>
      <c r="E1381" s="129"/>
      <c r="F1381" s="129"/>
      <c r="G1381" s="143"/>
    </row>
    <row r="1382" spans="1:7" x14ac:dyDescent="0.2">
      <c r="A1382" s="44"/>
      <c r="B1382" s="45"/>
      <c r="C1382" s="11"/>
      <c r="D1382" s="21"/>
      <c r="E1382" s="77"/>
      <c r="G1382" s="143"/>
    </row>
    <row r="1383" spans="1:7" x14ac:dyDescent="0.2">
      <c r="A1383" s="44"/>
      <c r="B1383" s="45"/>
      <c r="C1383" s="11"/>
      <c r="D1383" s="21"/>
      <c r="E1383" s="77"/>
      <c r="G1383" s="143"/>
    </row>
    <row r="1384" spans="1:7" x14ac:dyDescent="0.2">
      <c r="A1384" s="44"/>
      <c r="B1384" s="45"/>
      <c r="C1384" s="11"/>
      <c r="D1384" s="21"/>
      <c r="E1384" s="77"/>
      <c r="G1384" s="143"/>
    </row>
    <row r="1385" spans="1:7" x14ac:dyDescent="0.2">
      <c r="A1385" s="44"/>
      <c r="B1385" s="45"/>
      <c r="C1385" s="11"/>
      <c r="D1385" s="21"/>
      <c r="E1385" s="77"/>
      <c r="G1385" s="143"/>
    </row>
    <row r="1386" spans="1:7" x14ac:dyDescent="0.2">
      <c r="A1386" s="44"/>
      <c r="B1386" s="45"/>
      <c r="C1386" s="11"/>
      <c r="D1386" s="21"/>
      <c r="E1386" s="77"/>
      <c r="G1386" s="143"/>
    </row>
    <row r="1387" spans="1:7" x14ac:dyDescent="0.2">
      <c r="A1387" s="42"/>
      <c r="B1387" s="43"/>
      <c r="C1387" s="16"/>
      <c r="D1387" s="21"/>
      <c r="E1387" s="77"/>
      <c r="G1387" s="143"/>
    </row>
    <row r="1388" spans="1:7" x14ac:dyDescent="0.2">
      <c r="A1388" s="42"/>
      <c r="B1388" s="43"/>
      <c r="C1388" s="16"/>
      <c r="D1388" s="46"/>
      <c r="E1388" s="129"/>
      <c r="F1388" s="129"/>
      <c r="G1388" s="143"/>
    </row>
    <row r="1389" spans="1:7" x14ac:dyDescent="0.2">
      <c r="A1389" s="44"/>
      <c r="B1389" s="45"/>
      <c r="C1389" s="11"/>
      <c r="D1389" s="21"/>
      <c r="E1389" s="77"/>
      <c r="G1389" s="143"/>
    </row>
    <row r="1390" spans="1:7" x14ac:dyDescent="0.2">
      <c r="A1390" s="42"/>
      <c r="B1390" s="43"/>
      <c r="C1390" s="16"/>
      <c r="D1390" s="21"/>
      <c r="E1390" s="77"/>
      <c r="G1390" s="143"/>
    </row>
    <row r="1391" spans="1:7" x14ac:dyDescent="0.2">
      <c r="A1391" s="42"/>
      <c r="B1391" s="43"/>
      <c r="C1391" s="16"/>
      <c r="D1391" s="46"/>
      <c r="E1391" s="129"/>
      <c r="F1391" s="129"/>
      <c r="G1391" s="143"/>
    </row>
    <row r="1392" spans="1:7" x14ac:dyDescent="0.2">
      <c r="A1392" s="44"/>
      <c r="B1392" s="45"/>
      <c r="C1392" s="11"/>
      <c r="D1392" s="21"/>
      <c r="E1392" s="77"/>
      <c r="G1392" s="143"/>
    </row>
    <row r="1393" spans="1:7" x14ac:dyDescent="0.2">
      <c r="A1393" s="42"/>
      <c r="B1393" s="43"/>
      <c r="C1393" s="16"/>
      <c r="D1393" s="46"/>
      <c r="E1393" s="129"/>
      <c r="F1393" s="129"/>
      <c r="G1393" s="143"/>
    </row>
    <row r="1394" spans="1:7" x14ac:dyDescent="0.2">
      <c r="A1394" s="44"/>
      <c r="B1394" s="45"/>
      <c r="C1394" s="11"/>
      <c r="D1394" s="21"/>
      <c r="E1394" s="77"/>
      <c r="G1394" s="143"/>
    </row>
    <row r="1395" spans="1:7" x14ac:dyDescent="0.2">
      <c r="A1395" s="44"/>
      <c r="B1395" s="63"/>
      <c r="C1395" s="64"/>
      <c r="D1395" s="21"/>
      <c r="E1395" s="77"/>
      <c r="G1395" s="143"/>
    </row>
    <row r="1396" spans="1:7" x14ac:dyDescent="0.2">
      <c r="A1396" s="42"/>
      <c r="B1396" s="43"/>
      <c r="C1396" s="16"/>
      <c r="D1396" s="21"/>
      <c r="E1396" s="77"/>
      <c r="G1396" s="143"/>
    </row>
    <row r="1397" spans="1:7" x14ac:dyDescent="0.2">
      <c r="A1397" s="42"/>
      <c r="B1397" s="66"/>
      <c r="C1397" s="67"/>
      <c r="D1397" s="46"/>
      <c r="E1397" s="129"/>
      <c r="F1397" s="129"/>
      <c r="G1397" s="143"/>
    </row>
    <row r="1398" spans="1:7" x14ac:dyDescent="0.2">
      <c r="A1398" s="44"/>
      <c r="B1398" s="63"/>
      <c r="C1398" s="64"/>
      <c r="D1398" s="21"/>
      <c r="E1398" s="77"/>
      <c r="G1398" s="143"/>
    </row>
    <row r="1399" spans="1:7" x14ac:dyDescent="0.2">
      <c r="A1399" s="42"/>
      <c r="B1399" s="43"/>
      <c r="C1399" s="16"/>
      <c r="D1399" s="21"/>
      <c r="E1399" s="77"/>
      <c r="G1399" s="143"/>
    </row>
    <row r="1400" spans="1:7" x14ac:dyDescent="0.2">
      <c r="A1400" s="42"/>
      <c r="B1400" s="43"/>
      <c r="C1400" s="16"/>
      <c r="D1400" s="46"/>
      <c r="E1400" s="129"/>
      <c r="F1400" s="129"/>
      <c r="G1400" s="143"/>
    </row>
    <row r="1401" spans="1:7" x14ac:dyDescent="0.2">
      <c r="A1401" s="44"/>
      <c r="B1401" s="45"/>
      <c r="C1401" s="11"/>
      <c r="D1401" s="21"/>
      <c r="E1401" s="77"/>
      <c r="G1401" s="143"/>
    </row>
    <row r="1402" spans="1:7" x14ac:dyDescent="0.2">
      <c r="A1402" s="44"/>
      <c r="B1402" s="45"/>
      <c r="C1402" s="11"/>
      <c r="D1402" s="21"/>
      <c r="E1402" s="77"/>
      <c r="G1402" s="143"/>
    </row>
    <row r="1403" spans="1:7" x14ac:dyDescent="0.2">
      <c r="A1403" s="299"/>
      <c r="B1403" s="299"/>
      <c r="C1403" s="299"/>
      <c r="D1403" s="299"/>
      <c r="E1403" s="299"/>
      <c r="F1403" s="299"/>
      <c r="G1403" s="143"/>
    </row>
    <row r="1404" spans="1:7" x14ac:dyDescent="0.2">
      <c r="A1404" s="40"/>
      <c r="B1404" s="41"/>
      <c r="C1404" s="17"/>
      <c r="D1404" s="25"/>
      <c r="E1404" s="127"/>
      <c r="F1404" s="127"/>
      <c r="G1404" s="143"/>
    </row>
    <row r="1405" spans="1:7" x14ac:dyDescent="0.2">
      <c r="A1405" s="42"/>
      <c r="B1405" s="43"/>
      <c r="C1405" s="16"/>
      <c r="D1405" s="21"/>
      <c r="E1405" s="77"/>
      <c r="G1405" s="143"/>
    </row>
    <row r="1406" spans="1:7" x14ac:dyDescent="0.2">
      <c r="A1406" s="42"/>
      <c r="B1406" s="43"/>
      <c r="C1406" s="16"/>
      <c r="D1406" s="46"/>
      <c r="E1406" s="129"/>
      <c r="F1406" s="129"/>
      <c r="G1406" s="143"/>
    </row>
    <row r="1407" spans="1:7" x14ac:dyDescent="0.2">
      <c r="A1407" s="44"/>
      <c r="B1407" s="45"/>
      <c r="C1407" s="11"/>
      <c r="D1407" s="21"/>
      <c r="E1407" s="77"/>
      <c r="G1407" s="143"/>
    </row>
    <row r="1408" spans="1:7" x14ac:dyDescent="0.2">
      <c r="A1408" s="42"/>
      <c r="B1408" s="43"/>
      <c r="C1408" s="16"/>
      <c r="D1408" s="46"/>
      <c r="E1408" s="129"/>
      <c r="F1408" s="129"/>
      <c r="G1408" s="143"/>
    </row>
    <row r="1409" spans="1:7" x14ac:dyDescent="0.2">
      <c r="A1409" s="44"/>
      <c r="B1409" s="45"/>
      <c r="C1409" s="11"/>
      <c r="D1409" s="21"/>
      <c r="E1409" s="77"/>
      <c r="G1409" s="143"/>
    </row>
    <row r="1410" spans="1:7" x14ac:dyDescent="0.2">
      <c r="A1410" s="42"/>
      <c r="B1410" s="43"/>
      <c r="C1410" s="16"/>
      <c r="D1410" s="46"/>
      <c r="E1410" s="129"/>
      <c r="F1410" s="129"/>
      <c r="G1410" s="143"/>
    </row>
    <row r="1411" spans="1:7" x14ac:dyDescent="0.2">
      <c r="A1411" s="44"/>
      <c r="B1411" s="45"/>
      <c r="C1411" s="11"/>
      <c r="D1411" s="21"/>
      <c r="E1411" s="77"/>
      <c r="G1411" s="143"/>
    </row>
    <row r="1412" spans="1:7" x14ac:dyDescent="0.2">
      <c r="A1412" s="42"/>
      <c r="B1412" s="43"/>
      <c r="C1412" s="16"/>
      <c r="D1412" s="21"/>
      <c r="E1412" s="77"/>
      <c r="G1412" s="143"/>
    </row>
    <row r="1413" spans="1:7" x14ac:dyDescent="0.2">
      <c r="A1413" s="42"/>
      <c r="B1413" s="43"/>
      <c r="C1413" s="16"/>
      <c r="D1413" s="46"/>
      <c r="E1413" s="129"/>
      <c r="F1413" s="129"/>
      <c r="G1413" s="143"/>
    </row>
    <row r="1414" spans="1:7" x14ac:dyDescent="0.2">
      <c r="A1414" s="44"/>
      <c r="B1414" s="45"/>
      <c r="C1414" s="11"/>
      <c r="D1414" s="21"/>
      <c r="E1414" s="77"/>
      <c r="G1414" s="143"/>
    </row>
    <row r="1415" spans="1:7" x14ac:dyDescent="0.2">
      <c r="A1415" s="44"/>
      <c r="B1415" s="45"/>
      <c r="C1415" s="11"/>
      <c r="D1415" s="21"/>
      <c r="E1415" s="77"/>
      <c r="G1415" s="143"/>
    </row>
    <row r="1416" spans="1:7" x14ac:dyDescent="0.2">
      <c r="A1416" s="42"/>
      <c r="B1416" s="43"/>
      <c r="C1416" s="16"/>
      <c r="D1416" s="21"/>
      <c r="E1416" s="77"/>
      <c r="G1416" s="143"/>
    </row>
    <row r="1417" spans="1:7" x14ac:dyDescent="0.2">
      <c r="A1417" s="42"/>
      <c r="B1417" s="43"/>
      <c r="C1417" s="16"/>
      <c r="D1417" s="46"/>
      <c r="E1417" s="129"/>
      <c r="F1417" s="129"/>
      <c r="G1417" s="143"/>
    </row>
    <row r="1418" spans="1:7" x14ac:dyDescent="0.2">
      <c r="A1418" s="44"/>
      <c r="B1418" s="45"/>
      <c r="C1418" s="11"/>
      <c r="D1418" s="21"/>
      <c r="E1418" s="77"/>
      <c r="G1418" s="143"/>
    </row>
    <row r="1419" spans="1:7" x14ac:dyDescent="0.2">
      <c r="A1419" s="44"/>
      <c r="B1419" s="45"/>
      <c r="C1419" s="11"/>
      <c r="D1419" s="21"/>
      <c r="E1419" s="77"/>
      <c r="G1419" s="143"/>
    </row>
    <row r="1420" spans="1:7" x14ac:dyDescent="0.2">
      <c r="A1420" s="299"/>
      <c r="B1420" s="299"/>
      <c r="C1420" s="299"/>
      <c r="D1420" s="299"/>
      <c r="E1420" s="299"/>
      <c r="F1420" s="299"/>
      <c r="G1420" s="143"/>
    </row>
    <row r="1421" spans="1:7" x14ac:dyDescent="0.2">
      <c r="A1421" s="40"/>
      <c r="B1421" s="41"/>
      <c r="C1421" s="17"/>
      <c r="D1421" s="25"/>
      <c r="E1421" s="127"/>
      <c r="F1421" s="127"/>
      <c r="G1421" s="143"/>
    </row>
    <row r="1422" spans="1:7" x14ac:dyDescent="0.2">
      <c r="A1422" s="42"/>
      <c r="B1422" s="43"/>
      <c r="C1422" s="16"/>
      <c r="D1422" s="21"/>
      <c r="E1422" s="77"/>
      <c r="G1422" s="143"/>
    </row>
    <row r="1423" spans="1:7" x14ac:dyDescent="0.2">
      <c r="A1423" s="42"/>
      <c r="B1423" s="43"/>
      <c r="C1423" s="16"/>
      <c r="D1423" s="46"/>
      <c r="E1423" s="129"/>
      <c r="F1423" s="129"/>
      <c r="G1423" s="143"/>
    </row>
    <row r="1424" spans="1:7" x14ac:dyDescent="0.2">
      <c r="A1424" s="44"/>
      <c r="B1424" s="45"/>
      <c r="C1424" s="11"/>
      <c r="D1424" s="21"/>
      <c r="E1424" s="77"/>
      <c r="G1424" s="143"/>
    </row>
    <row r="1425" spans="1:7" x14ac:dyDescent="0.2">
      <c r="A1425" s="299"/>
      <c r="B1425" s="299"/>
      <c r="C1425" s="299"/>
      <c r="D1425" s="299"/>
      <c r="E1425" s="299"/>
      <c r="F1425" s="299"/>
      <c r="G1425" s="143"/>
    </row>
    <row r="1426" spans="1:7" x14ac:dyDescent="0.2">
      <c r="A1426" s="308"/>
      <c r="B1426" s="308"/>
      <c r="C1426" s="308"/>
      <c r="D1426" s="308"/>
      <c r="E1426" s="308"/>
      <c r="F1426" s="308"/>
      <c r="G1426" s="143"/>
    </row>
    <row r="1427" spans="1:7" x14ac:dyDescent="0.2">
      <c r="G1427" s="143"/>
    </row>
    <row r="1428" spans="1:7" x14ac:dyDescent="0.2">
      <c r="G1428" s="143"/>
    </row>
    <row r="1429" spans="1:7" x14ac:dyDescent="0.2">
      <c r="G1429" s="143"/>
    </row>
    <row r="1430" spans="1:7" x14ac:dyDescent="0.2">
      <c r="G1430" s="143"/>
    </row>
    <row r="1431" spans="1:7" x14ac:dyDescent="0.2">
      <c r="G1431" s="143"/>
    </row>
    <row r="1432" spans="1:7" x14ac:dyDescent="0.2">
      <c r="G1432" s="143"/>
    </row>
    <row r="1433" spans="1:7" x14ac:dyDescent="0.2">
      <c r="G1433" s="143"/>
    </row>
    <row r="1434" spans="1:7" x14ac:dyDescent="0.2">
      <c r="G1434" s="143"/>
    </row>
    <row r="1435" spans="1:7" x14ac:dyDescent="0.2">
      <c r="G1435" s="143"/>
    </row>
    <row r="1436" spans="1:7" x14ac:dyDescent="0.2">
      <c r="G1436" s="143"/>
    </row>
    <row r="1437" spans="1:7" x14ac:dyDescent="0.2">
      <c r="G1437" s="143"/>
    </row>
  </sheetData>
  <mergeCells count="151">
    <mergeCell ref="A1246:F1246"/>
    <mergeCell ref="A1237:F1237"/>
    <mergeCell ref="A1229:F1229"/>
    <mergeCell ref="A1426:F1426"/>
    <mergeCell ref="A1364:F1364"/>
    <mergeCell ref="A1420:F1420"/>
    <mergeCell ref="A1425:F1425"/>
    <mergeCell ref="A1403:F1403"/>
    <mergeCell ref="A1345:F1345"/>
    <mergeCell ref="A1242:F1242"/>
    <mergeCell ref="A1334:F1334"/>
    <mergeCell ref="A1288:F1288"/>
    <mergeCell ref="A1307:F1307"/>
    <mergeCell ref="A1257:F1257"/>
    <mergeCell ref="A1269:F1269"/>
    <mergeCell ref="A1315:F1315"/>
    <mergeCell ref="A1320:F1320"/>
    <mergeCell ref="A1222:F1222"/>
    <mergeCell ref="A928:F928"/>
    <mergeCell ref="F1223:F1224"/>
    <mergeCell ref="B1223:B1224"/>
    <mergeCell ref="A989:F989"/>
    <mergeCell ref="A1002:F1002"/>
    <mergeCell ref="A1013:F1013"/>
    <mergeCell ref="A936:F936"/>
    <mergeCell ref="A949:F949"/>
    <mergeCell ref="A1086:F1086"/>
    <mergeCell ref="A959:F959"/>
    <mergeCell ref="A984:F984"/>
    <mergeCell ref="D1223:D1224"/>
    <mergeCell ref="A1221:F1221"/>
    <mergeCell ref="A1223:A1224"/>
    <mergeCell ref="E1223:E1224"/>
    <mergeCell ref="C1223:C1224"/>
    <mergeCell ref="A1089:F1089"/>
    <mergeCell ref="A1085:F1085"/>
    <mergeCell ref="A1065:F1065"/>
    <mergeCell ref="A1080:F1080"/>
    <mergeCell ref="A968:F968"/>
    <mergeCell ref="A1033:F1033"/>
    <mergeCell ref="A929:F929"/>
    <mergeCell ref="B930:B931"/>
    <mergeCell ref="C930:C931"/>
    <mergeCell ref="E930:E931"/>
    <mergeCell ref="A1090:F1090"/>
    <mergeCell ref="D930:D931"/>
    <mergeCell ref="F930:F931"/>
    <mergeCell ref="A930:A931"/>
    <mergeCell ref="A617:F617"/>
    <mergeCell ref="A719:F719"/>
    <mergeCell ref="A900:F900"/>
    <mergeCell ref="A739:F739"/>
    <mergeCell ref="A766:F766"/>
    <mergeCell ref="A785:F785"/>
    <mergeCell ref="A804:F804"/>
    <mergeCell ref="A922:F922"/>
    <mergeCell ref="A923:F923"/>
    <mergeCell ref="A445:F445"/>
    <mergeCell ref="A430:F430"/>
    <mergeCell ref="A417:F417"/>
    <mergeCell ref="A612:F612"/>
    <mergeCell ref="A613:F613"/>
    <mergeCell ref="A917:F917"/>
    <mergeCell ref="A618:F618"/>
    <mergeCell ref="C720:C721"/>
    <mergeCell ref="D720:D721"/>
    <mergeCell ref="A720:A721"/>
    <mergeCell ref="A718:F718"/>
    <mergeCell ref="E720:E721"/>
    <mergeCell ref="F720:F721"/>
    <mergeCell ref="B720:B721"/>
    <mergeCell ref="A831:F831"/>
    <mergeCell ref="A861:F861"/>
    <mergeCell ref="A743:F743"/>
    <mergeCell ref="A726:F726"/>
    <mergeCell ref="A842:F842"/>
    <mergeCell ref="A754:F754"/>
    <mergeCell ref="A812:F812"/>
    <mergeCell ref="A817:F817"/>
    <mergeCell ref="A734:F734"/>
    <mergeCell ref="A457:F457"/>
    <mergeCell ref="A590:F590"/>
    <mergeCell ref="A607:F607"/>
    <mergeCell ref="A501:F501"/>
    <mergeCell ref="A519:F519"/>
    <mergeCell ref="A493:F493"/>
    <mergeCell ref="A506:F506"/>
    <mergeCell ref="A476:F476"/>
    <mergeCell ref="A530:F530"/>
    <mergeCell ref="A549:F549"/>
    <mergeCell ref="A405:F405"/>
    <mergeCell ref="B411:B412"/>
    <mergeCell ref="A434:F434"/>
    <mergeCell ref="A398:F398"/>
    <mergeCell ref="A406:F406"/>
    <mergeCell ref="A409:F409"/>
    <mergeCell ref="A379:F379"/>
    <mergeCell ref="E340:E341"/>
    <mergeCell ref="F340:F341"/>
    <mergeCell ref="A390:F390"/>
    <mergeCell ref="C340:C341"/>
    <mergeCell ref="D340:D341"/>
    <mergeCell ref="A366:F366"/>
    <mergeCell ref="A352:F352"/>
    <mergeCell ref="A346:F346"/>
    <mergeCell ref="A340:A341"/>
    <mergeCell ref="A425:F425"/>
    <mergeCell ref="F411:F412"/>
    <mergeCell ref="A410:F410"/>
    <mergeCell ref="A411:A412"/>
    <mergeCell ref="E411:E412"/>
    <mergeCell ref="C411:C412"/>
    <mergeCell ref="D411:D412"/>
    <mergeCell ref="B340:B341"/>
    <mergeCell ref="A339:F339"/>
    <mergeCell ref="A306:F306"/>
    <mergeCell ref="E268:E269"/>
    <mergeCell ref="A294:F294"/>
    <mergeCell ref="A274:F274"/>
    <mergeCell ref="A280:F280"/>
    <mergeCell ref="A317:F317"/>
    <mergeCell ref="A333:F333"/>
    <mergeCell ref="A334:F334"/>
    <mergeCell ref="A326:F326"/>
    <mergeCell ref="A338:F338"/>
    <mergeCell ref="F268:F269"/>
    <mergeCell ref="B268:B269"/>
    <mergeCell ref="C268:C269"/>
    <mergeCell ref="D268:D269"/>
    <mergeCell ref="A267:F267"/>
    <mergeCell ref="A268:A269"/>
    <mergeCell ref="A210:F210"/>
    <mergeCell ref="A211:F211"/>
    <mergeCell ref="A77:F77"/>
    <mergeCell ref="A69:F69"/>
    <mergeCell ref="A90:F90"/>
    <mergeCell ref="A1:F1"/>
    <mergeCell ref="A12:F12"/>
    <mergeCell ref="A20:F20"/>
    <mergeCell ref="A47:F47"/>
    <mergeCell ref="A57:F57"/>
    <mergeCell ref="A64:F64"/>
    <mergeCell ref="A99:F99"/>
    <mergeCell ref="C262:F262"/>
    <mergeCell ref="A142:F142"/>
    <mergeCell ref="A199:F199"/>
    <mergeCell ref="A163:F163"/>
    <mergeCell ref="A108:F108"/>
    <mergeCell ref="A113:F113"/>
    <mergeCell ref="A127:F127"/>
    <mergeCell ref="A266:F266"/>
  </mergeCells>
  <phoneticPr fontId="33" type="noConversion"/>
  <pageMargins left="0.75" right="0.75" top="1" bottom="1" header="0.5" footer="0.5"/>
  <pageSetup paperSize="9" scale="84" orientation="portrait" r:id="rId1"/>
  <headerFooter alignWithMargins="0"/>
  <rowBreaks count="9" manualBreakCount="9">
    <brk id="20" max="16383" man="1"/>
    <brk id="40" max="16383" man="1"/>
    <brk id="64" max="16383" man="1"/>
    <brk id="90" max="16383" man="1"/>
    <brk id="117" max="16383" man="1"/>
    <brk id="137" max="16383" man="1"/>
    <brk id="155" max="9" man="1"/>
    <brk id="179" max="9" man="1"/>
    <brk id="199" max="1638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Kosztorys inwestorski</vt:lpstr>
      <vt:lpstr>A3.KO</vt:lpstr>
      <vt:lpstr>A3.Tabela SC KO</vt:lpstr>
      <vt:lpstr>A3.KI POMOC</vt:lpstr>
      <vt:lpstr>'Kosztorys inwestorski'!Obszar_wydruku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Damian Iskra</cp:lastModifiedBy>
  <cp:lastPrinted>2025-06-26T14:48:29Z</cp:lastPrinted>
  <dcterms:created xsi:type="dcterms:W3CDTF">2010-01-08T08:39:46Z</dcterms:created>
  <dcterms:modified xsi:type="dcterms:W3CDTF">2025-06-26T14:48:32Z</dcterms:modified>
</cp:coreProperties>
</file>